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ection\section$\syafuku\05 障がいサービス係\グループホーム補助金\R8\運営費補助\01申請案内\"/>
    </mc:Choice>
  </mc:AlternateContent>
  <xr:revisionPtr revIDLastSave="0" documentId="13_ncr:1_{6B4B35A3-68E5-43B6-8986-35F821C7BC63}" xr6:coauthVersionLast="47" xr6:coauthVersionMax="47" xr10:uidLastSave="{00000000-0000-0000-0000-000000000000}"/>
  <bookViews>
    <workbookView xWindow="-120" yWindow="-120" windowWidth="20730" windowHeight="11040" xr2:uid="{32273D33-BC0D-4E5A-90CC-517087309445}"/>
  </bookViews>
  <sheets>
    <sheet name="手順" sheetId="25" r:id="rId1"/>
    <sheet name="申請書" sheetId="3" r:id="rId2"/>
    <sheet name="申請書(記載例）" sheetId="16" r:id="rId3"/>
    <sheet name="所要額調書" sheetId="1" r:id="rId4"/>
    <sheet name="所要額調書 (記載例)" sheetId="31" r:id="rId5"/>
    <sheet name="利用者毎" sheetId="14" r:id="rId6"/>
    <sheet name="利用者毎(記載例)" sheetId="23" r:id="rId7"/>
    <sheet name="予算書" sheetId="11" r:id="rId8"/>
    <sheet name="予算書(記載例)" sheetId="17" r:id="rId9"/>
    <sheet name="誓約書" sheetId="26" r:id="rId10"/>
    <sheet name="申請書（関数無）" sheetId="18" r:id="rId11"/>
    <sheet name="所要額調書(関数無）" sheetId="22" r:id="rId12"/>
    <sheet name="利用者毎(関数無)" sheetId="24" r:id="rId13"/>
    <sheet name="予算書(関数無）" sheetId="19" r:id="rId14"/>
    <sheet name="誓約書 （関数無）" sheetId="27" r:id="rId15"/>
    <sheet name="区分 (2)" sheetId="28" state="hidden" r:id="rId16"/>
  </sheets>
  <definedNames>
    <definedName name="_xlnm.Print_Area" localSheetId="3">IF(所要額調書!$B$9&lt;11,調書10人まで,調書11人以上)</definedName>
    <definedName name="_xlnm.Print_Area" localSheetId="4">IF('所要額調書 (記載例)'!$B$9&lt;11,'所要額調書 (記載例)'!調書10人まで,'所要額調書 (記載例)'!調書11人以上)</definedName>
    <definedName name="_xlnm.Print_Area" localSheetId="11">'所要額調書(関数無）'!$A$1:$M$57</definedName>
    <definedName name="_xlnm.Print_Area" localSheetId="1">申請書!$A$1:$L$33</definedName>
    <definedName name="_xlnm.Print_Area" localSheetId="7">予算書!$A$1:$E$42</definedName>
    <definedName name="_xlnm.Print_Area" localSheetId="8">'予算書(記載例)'!$A$1:$E$42</definedName>
    <definedName name="_xlnm.Print_Area" localSheetId="5">利用者毎!$A$1:$L$347</definedName>
    <definedName name="_xlnm.Print_Area" localSheetId="12">'利用者毎(関数無)'!$A$1:$L$342</definedName>
    <definedName name="_xlnm.Print_Area" localSheetId="6">'利用者毎(記載例)'!$A$1:$L$52</definedName>
    <definedName name="精算書10人まで">#REF!</definedName>
    <definedName name="精算書11人以上">#REF!</definedName>
    <definedName name="調書10人まで" localSheetId="4">'所要額調書 (記載例)'!$A$1:$M$28</definedName>
    <definedName name="調書10人まで" localSheetId="11">'所要額調書(関数無）'!$A$1:$M$28</definedName>
    <definedName name="調書10人まで">所要額調書!$A$1:$M$28</definedName>
    <definedName name="調書11人以上" localSheetId="4">'所要額調書 (記載例)'!$A$1:$M$58</definedName>
    <definedName name="調書11人以上" localSheetId="11">'所要額調書(関数無）'!$A$1:$M$57</definedName>
    <definedName name="調書11人以上">所要額調書!$A$1:$M$58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4" i="14" l="1"/>
  <c r="C262" i="14"/>
  <c r="C210" i="14"/>
  <c r="C158" i="14"/>
  <c r="C106" i="14"/>
  <c r="C54" i="14"/>
  <c r="F9" i="31"/>
  <c r="H12" i="17"/>
  <c r="B27" i="16"/>
  <c r="B27" i="3"/>
  <c r="C2" i="23"/>
  <c r="L208" i="14"/>
  <c r="L156" i="14"/>
  <c r="L174" i="14"/>
  <c r="G37" i="23" l="1"/>
  <c r="J20" i="23"/>
  <c r="K26" i="23" s="1"/>
  <c r="J3" i="23"/>
  <c r="G3" i="14"/>
  <c r="G3" i="23"/>
  <c r="C9" i="31"/>
  <c r="K3" i="31"/>
  <c r="C2" i="14"/>
  <c r="K32" i="23" l="1"/>
  <c r="K24" i="23"/>
  <c r="K29" i="23"/>
  <c r="K28" i="23"/>
  <c r="K33" i="23"/>
  <c r="K25" i="23"/>
  <c r="K31" i="23"/>
  <c r="K30" i="23"/>
  <c r="K23" i="23"/>
  <c r="K27" i="23"/>
  <c r="K34" i="23"/>
  <c r="L53" i="31"/>
  <c r="R52" i="31"/>
  <c r="Q52" i="31"/>
  <c r="P52" i="31"/>
  <c r="O52" i="31"/>
  <c r="S52" i="31" s="1"/>
  <c r="T52" i="31" s="1"/>
  <c r="J52" i="31" s="1"/>
  <c r="K52" i="31" s="1"/>
  <c r="M52" i="31" s="1"/>
  <c r="R51" i="31"/>
  <c r="Q51" i="31"/>
  <c r="P51" i="31"/>
  <c r="S51" i="31" s="1"/>
  <c r="T51" i="31" s="1"/>
  <c r="J51" i="31" s="1"/>
  <c r="K51" i="31" s="1"/>
  <c r="M51" i="31" s="1"/>
  <c r="O51" i="31"/>
  <c r="R50" i="31"/>
  <c r="Q50" i="31"/>
  <c r="P50" i="31"/>
  <c r="O50" i="31"/>
  <c r="S50" i="31" s="1"/>
  <c r="T50" i="31" s="1"/>
  <c r="J50" i="31" s="1"/>
  <c r="K50" i="31" s="1"/>
  <c r="M50" i="31" s="1"/>
  <c r="R49" i="31"/>
  <c r="Q49" i="31"/>
  <c r="P49" i="31"/>
  <c r="S49" i="31" s="1"/>
  <c r="T49" i="31" s="1"/>
  <c r="J49" i="31" s="1"/>
  <c r="K49" i="31" s="1"/>
  <c r="M49" i="31" s="1"/>
  <c r="O49" i="31"/>
  <c r="S48" i="31"/>
  <c r="T48" i="31" s="1"/>
  <c r="J48" i="31" s="1"/>
  <c r="K48" i="31" s="1"/>
  <c r="M48" i="31" s="1"/>
  <c r="R48" i="31"/>
  <c r="Q48" i="31"/>
  <c r="P48" i="31"/>
  <c r="O48" i="31"/>
  <c r="R47" i="31"/>
  <c r="Q47" i="31"/>
  <c r="P47" i="31"/>
  <c r="S47" i="31" s="1"/>
  <c r="T47" i="31" s="1"/>
  <c r="J47" i="31" s="1"/>
  <c r="K47" i="31" s="1"/>
  <c r="M47" i="31" s="1"/>
  <c r="O47" i="31"/>
  <c r="R46" i="31"/>
  <c r="Q46" i="31"/>
  <c r="S46" i="31" s="1"/>
  <c r="T46" i="31" s="1"/>
  <c r="J46" i="31" s="1"/>
  <c r="K46" i="31" s="1"/>
  <c r="M46" i="31" s="1"/>
  <c r="P46" i="31"/>
  <c r="O46" i="31"/>
  <c r="R45" i="31"/>
  <c r="Q45" i="31"/>
  <c r="P45" i="31"/>
  <c r="O45" i="31"/>
  <c r="S45" i="31" s="1"/>
  <c r="T45" i="31" s="1"/>
  <c r="J45" i="31" s="1"/>
  <c r="K45" i="31" s="1"/>
  <c r="M45" i="31" s="1"/>
  <c r="R44" i="31"/>
  <c r="Q44" i="31"/>
  <c r="P44" i="31"/>
  <c r="O44" i="31"/>
  <c r="S44" i="31" s="1"/>
  <c r="T44" i="31" s="1"/>
  <c r="J44" i="31" s="1"/>
  <c r="K44" i="31" s="1"/>
  <c r="M44" i="31" s="1"/>
  <c r="R43" i="31"/>
  <c r="Q43" i="31"/>
  <c r="P43" i="31"/>
  <c r="S43" i="31" s="1"/>
  <c r="T43" i="31" s="1"/>
  <c r="J43" i="31" s="1"/>
  <c r="K43" i="31" s="1"/>
  <c r="O43" i="31"/>
  <c r="L24" i="31"/>
  <c r="L54" i="31" s="1"/>
  <c r="R23" i="31"/>
  <c r="Q23" i="31"/>
  <c r="S23" i="31" s="1"/>
  <c r="T23" i="31" s="1"/>
  <c r="J23" i="31" s="1"/>
  <c r="K23" i="31" s="1"/>
  <c r="M23" i="31" s="1"/>
  <c r="P23" i="31"/>
  <c r="O23" i="31"/>
  <c r="R22" i="31"/>
  <c r="Q22" i="31"/>
  <c r="P22" i="31"/>
  <c r="O22" i="31"/>
  <c r="S22" i="31" s="1"/>
  <c r="T22" i="31" s="1"/>
  <c r="J22" i="31" s="1"/>
  <c r="K22" i="31" s="1"/>
  <c r="M22" i="31" s="1"/>
  <c r="R21" i="31"/>
  <c r="Q21" i="31"/>
  <c r="P21" i="31"/>
  <c r="O21" i="31"/>
  <c r="S21" i="31" s="1"/>
  <c r="T21" i="31" s="1"/>
  <c r="J21" i="31" s="1"/>
  <c r="K21" i="31" s="1"/>
  <c r="M21" i="31" s="1"/>
  <c r="R20" i="31"/>
  <c r="Q20" i="31"/>
  <c r="P20" i="31"/>
  <c r="S20" i="31" s="1"/>
  <c r="T20" i="31" s="1"/>
  <c r="J20" i="31" s="1"/>
  <c r="K20" i="31" s="1"/>
  <c r="M20" i="31" s="1"/>
  <c r="O20" i="31"/>
  <c r="R19" i="31"/>
  <c r="Q19" i="31"/>
  <c r="P19" i="31"/>
  <c r="O19" i="31"/>
  <c r="S19" i="31" s="1"/>
  <c r="T19" i="31" s="1"/>
  <c r="J19" i="31" s="1"/>
  <c r="K19" i="31" s="1"/>
  <c r="M19" i="31" s="1"/>
  <c r="R18" i="31"/>
  <c r="Q18" i="31"/>
  <c r="P18" i="31"/>
  <c r="S18" i="31" s="1"/>
  <c r="T18" i="31" s="1"/>
  <c r="J18" i="31" s="1"/>
  <c r="K18" i="31" s="1"/>
  <c r="M18" i="31" s="1"/>
  <c r="O18" i="31"/>
  <c r="S17" i="31"/>
  <c r="T17" i="31" s="1"/>
  <c r="J17" i="31" s="1"/>
  <c r="K17" i="31" s="1"/>
  <c r="M17" i="31" s="1"/>
  <c r="R17" i="31"/>
  <c r="Q17" i="31"/>
  <c r="P17" i="31"/>
  <c r="O17" i="31"/>
  <c r="R16" i="31"/>
  <c r="Q16" i="31"/>
  <c r="P16" i="31"/>
  <c r="O16" i="31"/>
  <c r="R15" i="31"/>
  <c r="Q15" i="31"/>
  <c r="P15" i="31"/>
  <c r="O15" i="31"/>
  <c r="R14" i="31"/>
  <c r="Q14" i="31"/>
  <c r="P14" i="31"/>
  <c r="O14" i="31"/>
  <c r="S14" i="31" s="1"/>
  <c r="T14" i="31" s="1"/>
  <c r="J14" i="31" s="1"/>
  <c r="K14" i="31" s="1"/>
  <c r="H9" i="31"/>
  <c r="K32" i="31"/>
  <c r="R52" i="1"/>
  <c r="Q52" i="1"/>
  <c r="P52" i="1"/>
  <c r="O52" i="1"/>
  <c r="R51" i="1"/>
  <c r="Q51" i="1"/>
  <c r="P51" i="1"/>
  <c r="O51" i="1"/>
  <c r="R50" i="1"/>
  <c r="Q50" i="1"/>
  <c r="P50" i="1"/>
  <c r="O50" i="1"/>
  <c r="R49" i="1"/>
  <c r="Q49" i="1"/>
  <c r="P49" i="1"/>
  <c r="O49" i="1"/>
  <c r="R48" i="1"/>
  <c r="Q48" i="1"/>
  <c r="P48" i="1"/>
  <c r="O48" i="1"/>
  <c r="R47" i="1"/>
  <c r="Q47" i="1"/>
  <c r="P47" i="1"/>
  <c r="O47" i="1"/>
  <c r="R46" i="1"/>
  <c r="Q46" i="1"/>
  <c r="P46" i="1"/>
  <c r="O46" i="1"/>
  <c r="R45" i="1"/>
  <c r="Q45" i="1"/>
  <c r="P45" i="1"/>
  <c r="O45" i="1"/>
  <c r="R44" i="1"/>
  <c r="Q44" i="1"/>
  <c r="P44" i="1"/>
  <c r="O44" i="1"/>
  <c r="R43" i="1"/>
  <c r="Q43" i="1"/>
  <c r="P43" i="1"/>
  <c r="O43" i="1"/>
  <c r="O15" i="1"/>
  <c r="P15" i="1"/>
  <c r="Q15" i="1"/>
  <c r="R15" i="1"/>
  <c r="O16" i="1"/>
  <c r="P16" i="1"/>
  <c r="Q16" i="1"/>
  <c r="R16" i="1"/>
  <c r="O17" i="1"/>
  <c r="P17" i="1"/>
  <c r="Q17" i="1"/>
  <c r="R17" i="1"/>
  <c r="O18" i="1"/>
  <c r="P18" i="1"/>
  <c r="Q18" i="1"/>
  <c r="R18" i="1"/>
  <c r="O19" i="1"/>
  <c r="P19" i="1"/>
  <c r="Q19" i="1"/>
  <c r="R19" i="1"/>
  <c r="O20" i="1"/>
  <c r="P20" i="1"/>
  <c r="Q20" i="1"/>
  <c r="R20" i="1"/>
  <c r="O21" i="1"/>
  <c r="P21" i="1"/>
  <c r="Q21" i="1"/>
  <c r="R21" i="1"/>
  <c r="O22" i="1"/>
  <c r="P22" i="1"/>
  <c r="Q22" i="1"/>
  <c r="R22" i="1"/>
  <c r="O23" i="1"/>
  <c r="P23" i="1"/>
  <c r="Q23" i="1"/>
  <c r="R23" i="1"/>
  <c r="R14" i="1"/>
  <c r="Q14" i="1"/>
  <c r="P14" i="1"/>
  <c r="O14" i="1"/>
  <c r="S15" i="31" l="1"/>
  <c r="T15" i="31" s="1"/>
  <c r="J15" i="31" s="1"/>
  <c r="K15" i="31" s="1"/>
  <c r="M15" i="31" s="1"/>
  <c r="S16" i="31"/>
  <c r="T16" i="31" s="1"/>
  <c r="J16" i="31" s="1"/>
  <c r="K53" i="31"/>
  <c r="M43" i="31"/>
  <c r="M53" i="31" s="1"/>
  <c r="M14" i="31"/>
  <c r="S45" i="1"/>
  <c r="T45" i="1" s="1"/>
  <c r="J45" i="1" s="1"/>
  <c r="S49" i="1"/>
  <c r="T49" i="1" s="1"/>
  <c r="J49" i="1" s="1"/>
  <c r="S18" i="1"/>
  <c r="T18" i="1" s="1"/>
  <c r="J18" i="1" s="1"/>
  <c r="S22" i="1"/>
  <c r="T22" i="1" s="1"/>
  <c r="J22" i="1" s="1"/>
  <c r="S44" i="1"/>
  <c r="T44" i="1" s="1"/>
  <c r="J44" i="1" s="1"/>
  <c r="S48" i="1"/>
  <c r="T48" i="1" s="1"/>
  <c r="J48" i="1" s="1"/>
  <c r="S52" i="1"/>
  <c r="T52" i="1" s="1"/>
  <c r="J52" i="1" s="1"/>
  <c r="S15" i="1"/>
  <c r="T15" i="1" s="1"/>
  <c r="J15" i="1" s="1"/>
  <c r="S17" i="1"/>
  <c r="T17" i="1" s="1"/>
  <c r="J17" i="1" s="1"/>
  <c r="S19" i="1"/>
  <c r="T19" i="1" s="1"/>
  <c r="J19" i="1" s="1"/>
  <c r="S21" i="1"/>
  <c r="T21" i="1" s="1"/>
  <c r="J21" i="1" s="1"/>
  <c r="S23" i="1"/>
  <c r="T23" i="1" s="1"/>
  <c r="J23" i="1" s="1"/>
  <c r="S14" i="1"/>
  <c r="T14" i="1" s="1"/>
  <c r="J14" i="1" s="1"/>
  <c r="J3" i="14" s="1"/>
  <c r="S47" i="1"/>
  <c r="T47" i="1" s="1"/>
  <c r="J47" i="1" s="1"/>
  <c r="S51" i="1"/>
  <c r="T51" i="1" s="1"/>
  <c r="J51" i="1" s="1"/>
  <c r="S46" i="1"/>
  <c r="T46" i="1" s="1"/>
  <c r="J46" i="1" s="1"/>
  <c r="S50" i="1"/>
  <c r="T50" i="1" s="1"/>
  <c r="J50" i="1" s="1"/>
  <c r="S16" i="1"/>
  <c r="T16" i="1" s="1"/>
  <c r="J16" i="1" s="1"/>
  <c r="S20" i="1"/>
  <c r="T20" i="1" s="1"/>
  <c r="J20" i="1" s="1"/>
  <c r="S43" i="1"/>
  <c r="T43" i="1" s="1"/>
  <c r="J43" i="1" s="1"/>
  <c r="K16" i="31" l="1"/>
  <c r="M16" i="31" s="1"/>
  <c r="M24" i="31" s="1"/>
  <c r="M54" i="31" s="1"/>
  <c r="I9" i="31" s="1"/>
  <c r="K9" i="31" s="1"/>
  <c r="E18" i="16" s="1" a="1"/>
  <c r="E18" i="16" s="1"/>
  <c r="J37" i="23"/>
  <c r="D10" i="26"/>
  <c r="D9" i="26"/>
  <c r="D7" i="26"/>
  <c r="K24" i="31" l="1"/>
  <c r="K54" i="31" s="1"/>
  <c r="K41" i="23"/>
  <c r="K51" i="23"/>
  <c r="K42" i="23"/>
  <c r="K44" i="23"/>
  <c r="K47" i="23"/>
  <c r="K43" i="23"/>
  <c r="K50" i="23"/>
  <c r="K46" i="23"/>
  <c r="K45" i="23"/>
  <c r="K48" i="23"/>
  <c r="K49" i="23"/>
  <c r="K40" i="23"/>
  <c r="L260" i="14"/>
  <c r="D12" i="17" l="1"/>
  <c r="L52" i="23"/>
  <c r="L35" i="23"/>
  <c r="L18" i="23"/>
  <c r="L347" i="14"/>
  <c r="L330" i="14"/>
  <c r="L312" i="14"/>
  <c r="L295" i="14"/>
  <c r="L278" i="14"/>
  <c r="L243" i="14"/>
  <c r="L226" i="14"/>
  <c r="L191" i="14"/>
  <c r="L139" i="14"/>
  <c r="L122" i="14"/>
  <c r="L104" i="14"/>
  <c r="L87" i="14"/>
  <c r="L70" i="14"/>
  <c r="L52" i="14"/>
  <c r="L35" i="14"/>
  <c r="L18" i="14"/>
  <c r="N7" i="14" l="1"/>
  <c r="D5" i="11" s="1"/>
  <c r="N7" i="23"/>
  <c r="A21" i="24"/>
  <c r="I40" i="23"/>
  <c r="J40" i="23" s="1"/>
  <c r="I41" i="23"/>
  <c r="J41" i="23"/>
  <c r="I42" i="23"/>
  <c r="J42" i="23" s="1"/>
  <c r="I43" i="23"/>
  <c r="J43" i="23"/>
  <c r="I44" i="23"/>
  <c r="J44" i="23" s="1"/>
  <c r="I45" i="23"/>
  <c r="J45" i="23" s="1"/>
  <c r="I46" i="23"/>
  <c r="J46" i="23" s="1"/>
  <c r="I47" i="23"/>
  <c r="J47" i="23"/>
  <c r="I48" i="23"/>
  <c r="J48" i="23" s="1"/>
  <c r="I49" i="23"/>
  <c r="J49" i="23" s="1"/>
  <c r="I50" i="23"/>
  <c r="J50" i="23" s="1"/>
  <c r="I51" i="23"/>
  <c r="J51" i="23" s="1"/>
  <c r="I346" i="14"/>
  <c r="J346" i="14" s="1"/>
  <c r="I345" i="14"/>
  <c r="J345" i="14" s="1"/>
  <c r="I344" i="14"/>
  <c r="J344" i="14" s="1"/>
  <c r="I343" i="14"/>
  <c r="J343" i="14" s="1"/>
  <c r="I342" i="14"/>
  <c r="J342" i="14" s="1"/>
  <c r="I341" i="14"/>
  <c r="J341" i="14" s="1"/>
  <c r="I340" i="14"/>
  <c r="J340" i="14" s="1"/>
  <c r="I339" i="14"/>
  <c r="J339" i="14" s="1"/>
  <c r="I338" i="14"/>
  <c r="J338" i="14" s="1"/>
  <c r="I337" i="14"/>
  <c r="J337" i="14" s="1"/>
  <c r="I336" i="14"/>
  <c r="I335" i="14"/>
  <c r="J335" i="14" s="1"/>
  <c r="I329" i="14"/>
  <c r="J329" i="14" s="1"/>
  <c r="I328" i="14"/>
  <c r="J328" i="14" s="1"/>
  <c r="I327" i="14"/>
  <c r="J327" i="14" s="1"/>
  <c r="I326" i="14"/>
  <c r="J326" i="14" s="1"/>
  <c r="I325" i="14"/>
  <c r="J325" i="14" s="1"/>
  <c r="I324" i="14"/>
  <c r="J324" i="14" s="1"/>
  <c r="I323" i="14"/>
  <c r="I322" i="14"/>
  <c r="J322" i="14" s="1"/>
  <c r="I321" i="14"/>
  <c r="J321" i="14" s="1"/>
  <c r="I320" i="14"/>
  <c r="J320" i="14" s="1"/>
  <c r="I319" i="14"/>
  <c r="J319" i="14" s="1"/>
  <c r="I318" i="14"/>
  <c r="J318" i="14" s="1"/>
  <c r="I311" i="14"/>
  <c r="J311" i="14" s="1"/>
  <c r="I310" i="14"/>
  <c r="J310" i="14" s="1"/>
  <c r="I309" i="14"/>
  <c r="J309" i="14" s="1"/>
  <c r="I308" i="14"/>
  <c r="I307" i="14"/>
  <c r="J307" i="14" s="1"/>
  <c r="I306" i="14"/>
  <c r="J306" i="14" s="1"/>
  <c r="I305" i="14"/>
  <c r="J305" i="14" s="1"/>
  <c r="I304" i="14"/>
  <c r="J304" i="14" s="1"/>
  <c r="I303" i="14"/>
  <c r="J303" i="14" s="1"/>
  <c r="I302" i="14"/>
  <c r="J302" i="14" s="1"/>
  <c r="I301" i="14"/>
  <c r="J301" i="14" s="1"/>
  <c r="I300" i="14"/>
  <c r="J300" i="14" s="1"/>
  <c r="I294" i="14"/>
  <c r="I293" i="14"/>
  <c r="J293" i="14" s="1"/>
  <c r="I292" i="14"/>
  <c r="J292" i="14" s="1"/>
  <c r="I291" i="14"/>
  <c r="J291" i="14" s="1"/>
  <c r="I290" i="14"/>
  <c r="J290" i="14" s="1"/>
  <c r="I289" i="14"/>
  <c r="J289" i="14" s="1"/>
  <c r="I288" i="14"/>
  <c r="J288" i="14" s="1"/>
  <c r="I287" i="14"/>
  <c r="J287" i="14" s="1"/>
  <c r="I286" i="14"/>
  <c r="J286" i="14" s="1"/>
  <c r="I285" i="14"/>
  <c r="J285" i="14" s="1"/>
  <c r="I284" i="14"/>
  <c r="J284" i="14" s="1"/>
  <c r="I283" i="14"/>
  <c r="I277" i="14"/>
  <c r="J277" i="14" s="1"/>
  <c r="I276" i="14"/>
  <c r="J276" i="14" s="1"/>
  <c r="I275" i="14"/>
  <c r="J275" i="14" s="1"/>
  <c r="I274" i="14"/>
  <c r="J274" i="14" s="1"/>
  <c r="I273" i="14"/>
  <c r="J273" i="14" s="1"/>
  <c r="I272" i="14"/>
  <c r="J272" i="14" s="1"/>
  <c r="I271" i="14"/>
  <c r="J271" i="14" s="1"/>
  <c r="I270" i="14"/>
  <c r="I269" i="14"/>
  <c r="I268" i="14"/>
  <c r="J268" i="14" s="1"/>
  <c r="I267" i="14"/>
  <c r="J267" i="14" s="1"/>
  <c r="I266" i="14"/>
  <c r="J266" i="14" s="1"/>
  <c r="I259" i="14"/>
  <c r="J259" i="14" s="1"/>
  <c r="I258" i="14"/>
  <c r="J258" i="14" s="1"/>
  <c r="I257" i="14"/>
  <c r="J257" i="14" s="1"/>
  <c r="I256" i="14"/>
  <c r="J256" i="14" s="1"/>
  <c r="I255" i="14"/>
  <c r="J255" i="14" s="1"/>
  <c r="I254" i="14"/>
  <c r="I253" i="14"/>
  <c r="J253" i="14" s="1"/>
  <c r="I252" i="14"/>
  <c r="I251" i="14"/>
  <c r="J251" i="14" s="1"/>
  <c r="I250" i="14"/>
  <c r="J250" i="14" s="1"/>
  <c r="I249" i="14"/>
  <c r="J249" i="14" s="1"/>
  <c r="I248" i="14"/>
  <c r="J248" i="14" s="1"/>
  <c r="I242" i="14"/>
  <c r="J242" i="14" s="1"/>
  <c r="I241" i="14"/>
  <c r="I240" i="14"/>
  <c r="I239" i="14"/>
  <c r="I238" i="14"/>
  <c r="J238" i="14" s="1"/>
  <c r="I237" i="14"/>
  <c r="I236" i="14"/>
  <c r="J236" i="14" s="1"/>
  <c r="I235" i="14"/>
  <c r="J235" i="14" s="1"/>
  <c r="I234" i="14"/>
  <c r="J234" i="14" s="1"/>
  <c r="I233" i="14"/>
  <c r="J233" i="14" s="1"/>
  <c r="I232" i="14"/>
  <c r="I231" i="14"/>
  <c r="J231" i="14" s="1"/>
  <c r="I225" i="14"/>
  <c r="J225" i="14" s="1"/>
  <c r="I224" i="14"/>
  <c r="J224" i="14" s="1"/>
  <c r="I223" i="14"/>
  <c r="J223" i="14" s="1"/>
  <c r="I222" i="14"/>
  <c r="I221" i="14"/>
  <c r="J221" i="14" s="1"/>
  <c r="I220" i="14"/>
  <c r="J220" i="14" s="1"/>
  <c r="I219" i="14"/>
  <c r="J219" i="14" s="1"/>
  <c r="I218" i="14"/>
  <c r="I217" i="14"/>
  <c r="I216" i="14"/>
  <c r="J216" i="14" s="1"/>
  <c r="I215" i="14"/>
  <c r="J215" i="14" s="1"/>
  <c r="I214" i="14"/>
  <c r="J214" i="14" s="1"/>
  <c r="I207" i="14"/>
  <c r="J207" i="14" s="1"/>
  <c r="I206" i="14"/>
  <c r="J206" i="14" s="1"/>
  <c r="I205" i="14"/>
  <c r="J205" i="14" s="1"/>
  <c r="I204" i="14"/>
  <c r="J204" i="14" s="1"/>
  <c r="I203" i="14"/>
  <c r="I202" i="14"/>
  <c r="I201" i="14"/>
  <c r="J201" i="14" s="1"/>
  <c r="I200" i="14"/>
  <c r="J200" i="14" s="1"/>
  <c r="I199" i="14"/>
  <c r="J199" i="14" s="1"/>
  <c r="I198" i="14"/>
  <c r="J198" i="14" s="1"/>
  <c r="I197" i="14"/>
  <c r="J197" i="14" s="1"/>
  <c r="I196" i="14"/>
  <c r="J196" i="14" s="1"/>
  <c r="I190" i="14"/>
  <c r="I189" i="14"/>
  <c r="J189" i="14" s="1"/>
  <c r="I188" i="14"/>
  <c r="J188" i="14" s="1"/>
  <c r="I187" i="14"/>
  <c r="J187" i="14" s="1"/>
  <c r="I186" i="14"/>
  <c r="I185" i="14"/>
  <c r="J185" i="14" s="1"/>
  <c r="I184" i="14"/>
  <c r="J184" i="14" s="1"/>
  <c r="I183" i="14"/>
  <c r="J183" i="14" s="1"/>
  <c r="I182" i="14"/>
  <c r="I181" i="14"/>
  <c r="J181" i="14" s="1"/>
  <c r="I180" i="14"/>
  <c r="J180" i="14" s="1"/>
  <c r="I179" i="14"/>
  <c r="J179" i="14" s="1"/>
  <c r="I173" i="14"/>
  <c r="J173" i="14" s="1"/>
  <c r="I172" i="14"/>
  <c r="J172" i="14" s="1"/>
  <c r="I171" i="14"/>
  <c r="J171" i="14" s="1"/>
  <c r="I170" i="14"/>
  <c r="J170" i="14" s="1"/>
  <c r="I169" i="14"/>
  <c r="J169" i="14" s="1"/>
  <c r="I168" i="14"/>
  <c r="I167" i="14"/>
  <c r="I166" i="14"/>
  <c r="J166" i="14" s="1"/>
  <c r="I165" i="14"/>
  <c r="J165" i="14" s="1"/>
  <c r="I164" i="14"/>
  <c r="J164" i="14" s="1"/>
  <c r="I163" i="14"/>
  <c r="I162" i="14"/>
  <c r="J162" i="14" s="1"/>
  <c r="I155" i="14"/>
  <c r="J155" i="14" s="1"/>
  <c r="I154" i="14"/>
  <c r="I153" i="14"/>
  <c r="I152" i="14"/>
  <c r="J152" i="14" s="1"/>
  <c r="I151" i="14"/>
  <c r="J151" i="14" s="1"/>
  <c r="I150" i="14"/>
  <c r="I149" i="14"/>
  <c r="J149" i="14" s="1"/>
  <c r="I148" i="14"/>
  <c r="J148" i="14" s="1"/>
  <c r="I147" i="14"/>
  <c r="J147" i="14" s="1"/>
  <c r="I146" i="14"/>
  <c r="I145" i="14"/>
  <c r="J145" i="14" s="1"/>
  <c r="I144" i="14"/>
  <c r="J144" i="14" s="1"/>
  <c r="I138" i="14"/>
  <c r="I137" i="14"/>
  <c r="J137" i="14" s="1"/>
  <c r="I136" i="14"/>
  <c r="J136" i="14" s="1"/>
  <c r="I135" i="14"/>
  <c r="J135" i="14" s="1"/>
  <c r="I134" i="14"/>
  <c r="J134" i="14" s="1"/>
  <c r="I133" i="14"/>
  <c r="J133" i="14" s="1"/>
  <c r="I132" i="14"/>
  <c r="J132" i="14" s="1"/>
  <c r="I131" i="14"/>
  <c r="J131" i="14" s="1"/>
  <c r="I130" i="14"/>
  <c r="J130" i="14" s="1"/>
  <c r="I129" i="14"/>
  <c r="J129" i="14" s="1"/>
  <c r="I128" i="14"/>
  <c r="I127" i="14"/>
  <c r="J127" i="14" s="1"/>
  <c r="I121" i="14"/>
  <c r="J121" i="14" s="1"/>
  <c r="I120" i="14"/>
  <c r="J120" i="14" s="1"/>
  <c r="I119" i="14"/>
  <c r="I118" i="14"/>
  <c r="J118" i="14" s="1"/>
  <c r="I117" i="14"/>
  <c r="J117" i="14" s="1"/>
  <c r="I116" i="14"/>
  <c r="J116" i="14" s="1"/>
  <c r="I115" i="14"/>
  <c r="I114" i="14"/>
  <c r="I113" i="14"/>
  <c r="J113" i="14" s="1"/>
  <c r="I112" i="14"/>
  <c r="J112" i="14" s="1"/>
  <c r="I111" i="14"/>
  <c r="J111" i="14" s="1"/>
  <c r="I110" i="14"/>
  <c r="I103" i="14"/>
  <c r="I102" i="14"/>
  <c r="J102" i="14" s="1"/>
  <c r="I101" i="14"/>
  <c r="I100" i="14"/>
  <c r="I99" i="14"/>
  <c r="J99" i="14" s="1"/>
  <c r="I98" i="14"/>
  <c r="J98" i="14" s="1"/>
  <c r="I97" i="14"/>
  <c r="J97" i="14" s="1"/>
  <c r="I96" i="14"/>
  <c r="I95" i="14"/>
  <c r="J95" i="14" s="1"/>
  <c r="I94" i="14"/>
  <c r="J94" i="14" s="1"/>
  <c r="I93" i="14"/>
  <c r="J93" i="14" s="1"/>
  <c r="I92" i="14"/>
  <c r="J92" i="14" s="1"/>
  <c r="I86" i="14"/>
  <c r="J86" i="14" s="1"/>
  <c r="I85" i="14"/>
  <c r="J85" i="14" s="1"/>
  <c r="I84" i="14"/>
  <c r="J84" i="14" s="1"/>
  <c r="I83" i="14"/>
  <c r="J83" i="14" s="1"/>
  <c r="I82" i="14"/>
  <c r="I81" i="14"/>
  <c r="J81" i="14" s="1"/>
  <c r="I80" i="14"/>
  <c r="J80" i="14" s="1"/>
  <c r="I79" i="14"/>
  <c r="I78" i="14"/>
  <c r="I77" i="14"/>
  <c r="I76" i="14"/>
  <c r="J76" i="14" s="1"/>
  <c r="I75" i="14"/>
  <c r="J75" i="14" s="1"/>
  <c r="H13" i="11" l="1"/>
  <c r="F9" i="1" s="1"/>
  <c r="D12" i="11"/>
  <c r="A38" i="24"/>
  <c r="J336" i="14"/>
  <c r="J323" i="14"/>
  <c r="J308" i="14"/>
  <c r="J294" i="14"/>
  <c r="J283" i="14"/>
  <c r="J270" i="14"/>
  <c r="J269" i="14"/>
  <c r="J254" i="14"/>
  <c r="J252" i="14"/>
  <c r="J241" i="14"/>
  <c r="J240" i="14"/>
  <c r="J239" i="14"/>
  <c r="J237" i="14"/>
  <c r="J232" i="14"/>
  <c r="J222" i="14"/>
  <c r="J218" i="14"/>
  <c r="J217" i="14"/>
  <c r="J203" i="14"/>
  <c r="J202" i="14"/>
  <c r="J190" i="14"/>
  <c r="J186" i="14"/>
  <c r="J182" i="14"/>
  <c r="J168" i="14"/>
  <c r="J167" i="14"/>
  <c r="J163" i="14"/>
  <c r="J150" i="14"/>
  <c r="J154" i="14"/>
  <c r="J153" i="14"/>
  <c r="J146" i="14"/>
  <c r="J138" i="14"/>
  <c r="J128" i="14"/>
  <c r="J119" i="14"/>
  <c r="J115" i="14"/>
  <c r="J114" i="14"/>
  <c r="J110" i="14"/>
  <c r="J103" i="14"/>
  <c r="J101" i="14"/>
  <c r="J100" i="14"/>
  <c r="J96" i="14"/>
  <c r="J82" i="14"/>
  <c r="J79" i="14"/>
  <c r="J78" i="14"/>
  <c r="J77" i="14"/>
  <c r="I34" i="23"/>
  <c r="J34" i="23" s="1"/>
  <c r="I33" i="23"/>
  <c r="J33" i="23" s="1"/>
  <c r="I32" i="23"/>
  <c r="J32" i="23" s="1"/>
  <c r="I31" i="23"/>
  <c r="J31" i="23" s="1"/>
  <c r="I30" i="23"/>
  <c r="J30" i="23" s="1"/>
  <c r="I29" i="23"/>
  <c r="J29" i="23" s="1"/>
  <c r="I28" i="23"/>
  <c r="J28" i="23" s="1"/>
  <c r="I27" i="23"/>
  <c r="J27" i="23" s="1"/>
  <c r="I26" i="23"/>
  <c r="J26" i="23" s="1"/>
  <c r="I25" i="23"/>
  <c r="J25" i="23" s="1"/>
  <c r="I24" i="23"/>
  <c r="J24" i="23" s="1"/>
  <c r="I23" i="23"/>
  <c r="J23" i="23" s="1"/>
  <c r="A20" i="23"/>
  <c r="I17" i="23"/>
  <c r="J17" i="23" s="1"/>
  <c r="I16" i="23"/>
  <c r="J16" i="23" s="1"/>
  <c r="I15" i="23"/>
  <c r="J15" i="23" s="1"/>
  <c r="I14" i="23"/>
  <c r="J14" i="23" s="1"/>
  <c r="I13" i="23"/>
  <c r="J13" i="23" s="1"/>
  <c r="I12" i="23"/>
  <c r="J12" i="23" s="1"/>
  <c r="I11" i="23"/>
  <c r="J11" i="23" s="1"/>
  <c r="I10" i="23"/>
  <c r="J10" i="23" s="1"/>
  <c r="I9" i="23"/>
  <c r="J9" i="23" s="1"/>
  <c r="I8" i="23"/>
  <c r="J8" i="23" s="1"/>
  <c r="I7" i="23"/>
  <c r="J7" i="23" s="1"/>
  <c r="I6" i="23"/>
  <c r="J6" i="23" s="1"/>
  <c r="D40" i="11"/>
  <c r="D41" i="11"/>
  <c r="A37" i="23" l="1"/>
  <c r="G20" i="23"/>
  <c r="A55" i="24"/>
  <c r="K52" i="1"/>
  <c r="M52" i="1" s="1"/>
  <c r="K51" i="1"/>
  <c r="M51" i="1" s="1"/>
  <c r="K50" i="1"/>
  <c r="M50" i="1" s="1"/>
  <c r="K48" i="1"/>
  <c r="M48" i="1" s="1"/>
  <c r="K47" i="1"/>
  <c r="M47" i="1" s="1"/>
  <c r="K46" i="1"/>
  <c r="M46" i="1" s="1"/>
  <c r="K45" i="1"/>
  <c r="M45" i="1" s="1"/>
  <c r="K44" i="1"/>
  <c r="M44" i="1" s="1"/>
  <c r="K43" i="1"/>
  <c r="M43" i="1" s="1"/>
  <c r="A72" i="24" l="1"/>
  <c r="K49" i="1"/>
  <c r="M49" i="1" s="1"/>
  <c r="A89" i="24" l="1"/>
  <c r="A106" i="24" l="1"/>
  <c r="K17" i="23" l="1"/>
  <c r="K15" i="23"/>
  <c r="K16" i="23"/>
  <c r="K9" i="23"/>
  <c r="K8" i="23"/>
  <c r="K14" i="23"/>
  <c r="K13" i="23"/>
  <c r="K6" i="23"/>
  <c r="K7" i="23"/>
  <c r="K12" i="23"/>
  <c r="K11" i="23"/>
  <c r="K10" i="23"/>
  <c r="A123" i="24"/>
  <c r="A20" i="14"/>
  <c r="I69" i="14"/>
  <c r="J69" i="14" s="1"/>
  <c r="I68" i="14"/>
  <c r="J68" i="14" s="1"/>
  <c r="I67" i="14"/>
  <c r="J67" i="14" s="1"/>
  <c r="I66" i="14"/>
  <c r="J66" i="14" s="1"/>
  <c r="I65" i="14"/>
  <c r="J65" i="14" s="1"/>
  <c r="I64" i="14"/>
  <c r="J64" i="14" s="1"/>
  <c r="I63" i="14"/>
  <c r="J63" i="14" s="1"/>
  <c r="I62" i="14"/>
  <c r="J62" i="14" s="1"/>
  <c r="I61" i="14"/>
  <c r="J61" i="14" s="1"/>
  <c r="I60" i="14"/>
  <c r="J60" i="14" s="1"/>
  <c r="I59" i="14"/>
  <c r="J59" i="14" s="1"/>
  <c r="I58" i="14"/>
  <c r="J58" i="14" s="1"/>
  <c r="I51" i="14"/>
  <c r="J51" i="14" s="1"/>
  <c r="I50" i="14"/>
  <c r="J50" i="14" s="1"/>
  <c r="I49" i="14"/>
  <c r="J49" i="14" s="1"/>
  <c r="I48" i="14"/>
  <c r="J48" i="14" s="1"/>
  <c r="I47" i="14"/>
  <c r="J47" i="14" s="1"/>
  <c r="I46" i="14"/>
  <c r="J46" i="14" s="1"/>
  <c r="I45" i="14"/>
  <c r="J45" i="14" s="1"/>
  <c r="I44" i="14"/>
  <c r="J44" i="14" s="1"/>
  <c r="I43" i="14"/>
  <c r="J43" i="14" s="1"/>
  <c r="I42" i="14"/>
  <c r="J42" i="14" s="1"/>
  <c r="I41" i="14"/>
  <c r="J41" i="14" s="1"/>
  <c r="I40" i="14"/>
  <c r="J40" i="14" s="1"/>
  <c r="I34" i="14"/>
  <c r="J34" i="14" s="1"/>
  <c r="I33" i="14"/>
  <c r="J33" i="14" s="1"/>
  <c r="I32" i="14"/>
  <c r="J32" i="14" s="1"/>
  <c r="I31" i="14"/>
  <c r="J31" i="14" s="1"/>
  <c r="I30" i="14"/>
  <c r="J30" i="14" s="1"/>
  <c r="I29" i="14"/>
  <c r="J29" i="14" s="1"/>
  <c r="I28" i="14"/>
  <c r="J28" i="14" s="1"/>
  <c r="I27" i="14"/>
  <c r="J27" i="14" s="1"/>
  <c r="I26" i="14"/>
  <c r="J26" i="14" s="1"/>
  <c r="I25" i="14"/>
  <c r="J25" i="14" s="1"/>
  <c r="I24" i="14"/>
  <c r="J24" i="14" s="1"/>
  <c r="I23" i="14"/>
  <c r="J23" i="14" s="1"/>
  <c r="A37" i="14" l="1"/>
  <c r="A55" i="14" s="1"/>
  <c r="G20" i="14"/>
  <c r="J20" i="14"/>
  <c r="K33" i="14" s="1"/>
  <c r="K35" i="23"/>
  <c r="K18" i="23"/>
  <c r="K52" i="23"/>
  <c r="A140" i="24"/>
  <c r="K32" i="14" l="1"/>
  <c r="K27" i="14"/>
  <c r="G37" i="14"/>
  <c r="K31" i="14"/>
  <c r="K25" i="14"/>
  <c r="K29" i="14"/>
  <c r="K23" i="14"/>
  <c r="K28" i="14"/>
  <c r="K24" i="14"/>
  <c r="K30" i="14"/>
  <c r="K34" i="14"/>
  <c r="K26" i="14"/>
  <c r="A157" i="24"/>
  <c r="A72" i="14"/>
  <c r="G55" i="14"/>
  <c r="J55" i="14"/>
  <c r="J37" i="14"/>
  <c r="J44" i="22"/>
  <c r="K44" i="22" s="1"/>
  <c r="M44" i="22" s="1"/>
  <c r="J23" i="22"/>
  <c r="K23" i="22" s="1"/>
  <c r="M23" i="22" s="1"/>
  <c r="J18" i="22"/>
  <c r="K18" i="22" s="1"/>
  <c r="M18" i="22" s="1"/>
  <c r="J47" i="22"/>
  <c r="K47" i="22" s="1"/>
  <c r="M47" i="22" s="1"/>
  <c r="J14" i="22"/>
  <c r="K14" i="22" s="1"/>
  <c r="J51" i="22"/>
  <c r="K51" i="22" s="1"/>
  <c r="M51" i="22" s="1"/>
  <c r="J17" i="22"/>
  <c r="K17" i="22" s="1"/>
  <c r="M17" i="22" s="1"/>
  <c r="J50" i="22"/>
  <c r="K50" i="22" s="1"/>
  <c r="M50" i="22" s="1"/>
  <c r="J42" i="22"/>
  <c r="K42" i="22" s="1"/>
  <c r="J22" i="22"/>
  <c r="K22" i="22" s="1"/>
  <c r="M22" i="22" s="1"/>
  <c r="J16" i="22"/>
  <c r="K16" i="22" s="1"/>
  <c r="M16" i="22" s="1"/>
  <c r="J45" i="22"/>
  <c r="K45" i="22" s="1"/>
  <c r="M45" i="22" s="1"/>
  <c r="J46" i="22"/>
  <c r="K46" i="22" s="1"/>
  <c r="M46" i="22" s="1"/>
  <c r="J49" i="22"/>
  <c r="K49" i="22" s="1"/>
  <c r="M49" i="22" s="1"/>
  <c r="J21" i="22"/>
  <c r="K21" i="22" s="1"/>
  <c r="M21" i="22" s="1"/>
  <c r="J20" i="22"/>
  <c r="K20" i="22" s="1"/>
  <c r="M20" i="22" s="1"/>
  <c r="J19" i="22"/>
  <c r="K19" i="22" s="1"/>
  <c r="M19" i="22" s="1"/>
  <c r="J15" i="22"/>
  <c r="K15" i="22" s="1"/>
  <c r="M15" i="22" s="1"/>
  <c r="J48" i="22"/>
  <c r="K48" i="22" s="1"/>
  <c r="M48" i="22" s="1"/>
  <c r="J43" i="22"/>
  <c r="K43" i="22" s="1"/>
  <c r="M43" i="22" s="1"/>
  <c r="K14" i="1"/>
  <c r="D42" i="17"/>
  <c r="D41" i="17"/>
  <c r="D35" i="17"/>
  <c r="D34" i="11"/>
  <c r="C9" i="1" s="1"/>
  <c r="H9" i="1" s="1"/>
  <c r="K48" i="14" l="1"/>
  <c r="K45" i="14"/>
  <c r="K41" i="14"/>
  <c r="K49" i="14"/>
  <c r="K43" i="14"/>
  <c r="K42" i="14"/>
  <c r="K50" i="14"/>
  <c r="K51" i="14"/>
  <c r="K44" i="14"/>
  <c r="K40" i="14"/>
  <c r="K46" i="14"/>
  <c r="K47" i="14"/>
  <c r="K61" i="14"/>
  <c r="K58" i="14"/>
  <c r="K62" i="14"/>
  <c r="K67" i="14"/>
  <c r="K63" i="14"/>
  <c r="K64" i="14"/>
  <c r="K66" i="14"/>
  <c r="K59" i="14"/>
  <c r="K68" i="14"/>
  <c r="K60" i="14"/>
  <c r="K69" i="14"/>
  <c r="K65" i="14"/>
  <c r="A174" i="24"/>
  <c r="A89" i="14"/>
  <c r="G72" i="14"/>
  <c r="J72" i="14"/>
  <c r="M42" i="22"/>
  <c r="M14" i="22"/>
  <c r="K83" i="14" l="1"/>
  <c r="K80" i="14"/>
  <c r="K76" i="14"/>
  <c r="K84" i="14"/>
  <c r="K86" i="14"/>
  <c r="K77" i="14"/>
  <c r="K85" i="14"/>
  <c r="K78" i="14"/>
  <c r="K79" i="14"/>
  <c r="K75" i="14"/>
  <c r="K81" i="14"/>
  <c r="K82" i="14"/>
  <c r="A191" i="24"/>
  <c r="A107" i="14"/>
  <c r="J89" i="14"/>
  <c r="K98" i="14" s="1"/>
  <c r="G89" i="14"/>
  <c r="L53" i="1"/>
  <c r="K3" i="1"/>
  <c r="K32" i="1" s="1"/>
  <c r="I17" i="14"/>
  <c r="J17" i="14" s="1"/>
  <c r="I16" i="14"/>
  <c r="J16" i="14" s="1"/>
  <c r="I15" i="14"/>
  <c r="J15" i="14" s="1"/>
  <c r="I14" i="14"/>
  <c r="J14" i="14" s="1"/>
  <c r="I13" i="14"/>
  <c r="J13" i="14" s="1"/>
  <c r="I12" i="14"/>
  <c r="J12" i="14" s="1"/>
  <c r="I11" i="14"/>
  <c r="J11" i="14" s="1"/>
  <c r="I10" i="14"/>
  <c r="J10" i="14" s="1"/>
  <c r="I9" i="14"/>
  <c r="J9" i="14" s="1"/>
  <c r="I8" i="14"/>
  <c r="J8" i="14" s="1"/>
  <c r="I7" i="14"/>
  <c r="J7" i="14" s="1"/>
  <c r="I6" i="14"/>
  <c r="J6" i="14" s="1"/>
  <c r="K6" i="14" s="1"/>
  <c r="K96" i="14" l="1"/>
  <c r="K92" i="14"/>
  <c r="K97" i="14"/>
  <c r="K99" i="14"/>
  <c r="K101" i="14"/>
  <c r="K100" i="14"/>
  <c r="K94" i="14"/>
  <c r="K102" i="14"/>
  <c r="K95" i="14"/>
  <c r="K103" i="14"/>
  <c r="K93" i="14"/>
  <c r="A208" i="24"/>
  <c r="K17" i="14"/>
  <c r="K16" i="14"/>
  <c r="K15" i="14"/>
  <c r="K14" i="14"/>
  <c r="K13" i="14"/>
  <c r="K12" i="14"/>
  <c r="K11" i="14"/>
  <c r="K10" i="14"/>
  <c r="K9" i="14"/>
  <c r="K8" i="14"/>
  <c r="K7" i="14"/>
  <c r="A124" i="14"/>
  <c r="J107" i="14"/>
  <c r="G107" i="14"/>
  <c r="K70" i="14"/>
  <c r="K35" i="14"/>
  <c r="K87" i="14"/>
  <c r="K52" i="14"/>
  <c r="G12" i="17"/>
  <c r="K104" i="14" l="1"/>
  <c r="K118" i="14"/>
  <c r="K111" i="14"/>
  <c r="K119" i="14"/>
  <c r="K121" i="14"/>
  <c r="K115" i="14"/>
  <c r="K112" i="14"/>
  <c r="K120" i="14"/>
  <c r="K113" i="14"/>
  <c r="K114" i="14"/>
  <c r="K110" i="14"/>
  <c r="K116" i="14"/>
  <c r="K117" i="14"/>
  <c r="A225" i="24"/>
  <c r="A141" i="14"/>
  <c r="J124" i="14"/>
  <c r="G124" i="14"/>
  <c r="L24" i="1"/>
  <c r="K131" i="14" l="1"/>
  <c r="K127" i="14"/>
  <c r="K136" i="14"/>
  <c r="K132" i="14"/>
  <c r="K134" i="14"/>
  <c r="K133" i="14"/>
  <c r="K128" i="14"/>
  <c r="K135" i="14"/>
  <c r="K129" i="14"/>
  <c r="K137" i="14"/>
  <c r="K130" i="14"/>
  <c r="K138" i="14"/>
  <c r="K122" i="14"/>
  <c r="A242" i="24"/>
  <c r="A159" i="14"/>
  <c r="G141" i="14"/>
  <c r="J141" i="14"/>
  <c r="L54" i="1"/>
  <c r="K152" i="14" l="1"/>
  <c r="K145" i="14"/>
  <c r="K153" i="14"/>
  <c r="K147" i="14"/>
  <c r="K149" i="14"/>
  <c r="K146" i="14"/>
  <c r="K154" i="14"/>
  <c r="K155" i="14"/>
  <c r="K148" i="14"/>
  <c r="K144" i="14"/>
  <c r="K150" i="14"/>
  <c r="K151" i="14"/>
  <c r="K139" i="14"/>
  <c r="A259" i="24"/>
  <c r="A176" i="14"/>
  <c r="G159" i="14"/>
  <c r="J159" i="14"/>
  <c r="K53" i="1"/>
  <c r="K16" i="1"/>
  <c r="M16" i="1" s="1"/>
  <c r="K18" i="1"/>
  <c r="M18" i="1" s="1"/>
  <c r="M53" i="1"/>
  <c r="K19" i="1"/>
  <c r="M19" i="1" s="1"/>
  <c r="K22" i="1"/>
  <c r="M22" i="1" s="1"/>
  <c r="K15" i="1"/>
  <c r="M15" i="1" s="1"/>
  <c r="K17" i="1"/>
  <c r="M17" i="1" s="1"/>
  <c r="K23" i="1"/>
  <c r="M23" i="1" s="1"/>
  <c r="K20" i="1"/>
  <c r="M20" i="1" s="1"/>
  <c r="K21" i="1"/>
  <c r="M21" i="1" s="1"/>
  <c r="K156" i="14" l="1"/>
  <c r="K166" i="14"/>
  <c r="K162" i="14"/>
  <c r="K171" i="14"/>
  <c r="K167" i="14"/>
  <c r="K169" i="14"/>
  <c r="K163" i="14"/>
  <c r="K168" i="14"/>
  <c r="K170" i="14"/>
  <c r="K164" i="14"/>
  <c r="K172" i="14"/>
  <c r="K165" i="14"/>
  <c r="K173" i="14"/>
  <c r="A276" i="24"/>
  <c r="A193" i="14"/>
  <c r="J176" i="14"/>
  <c r="G176" i="14"/>
  <c r="K24" i="1"/>
  <c r="K54" i="1" s="1"/>
  <c r="M14" i="1"/>
  <c r="M24" i="1" s="1"/>
  <c r="M54" i="1" s="1"/>
  <c r="G13" i="11"/>
  <c r="K187" i="14" l="1"/>
  <c r="K180" i="14"/>
  <c r="K188" i="14"/>
  <c r="K182" i="14"/>
  <c r="K181" i="14"/>
  <c r="K189" i="14"/>
  <c r="K190" i="14"/>
  <c r="K184" i="14"/>
  <c r="K183" i="14"/>
  <c r="K179" i="14"/>
  <c r="K185" i="14"/>
  <c r="K186" i="14"/>
  <c r="K174" i="14"/>
  <c r="A293" i="24"/>
  <c r="A211" i="14"/>
  <c r="J193" i="14"/>
  <c r="G193" i="14"/>
  <c r="I9" i="1"/>
  <c r="K9" i="1" s="1"/>
  <c r="E18" i="3" s="1"/>
  <c r="K18" i="14"/>
  <c r="K191" i="14" l="1"/>
  <c r="K200" i="14"/>
  <c r="K196" i="14"/>
  <c r="K197" i="14"/>
  <c r="K201" i="14"/>
  <c r="K205" i="14"/>
  <c r="K202" i="14"/>
  <c r="K203" i="14"/>
  <c r="K204" i="14"/>
  <c r="K198" i="14"/>
  <c r="K206" i="14"/>
  <c r="K199" i="14"/>
  <c r="K207" i="14"/>
  <c r="A310" i="24"/>
  <c r="A228" i="14"/>
  <c r="G211" i="14"/>
  <c r="J211" i="14"/>
  <c r="K222" i="14" l="1"/>
  <c r="K215" i="14"/>
  <c r="K223" i="14"/>
  <c r="K225" i="14"/>
  <c r="K219" i="14"/>
  <c r="K216" i="14"/>
  <c r="K224" i="14"/>
  <c r="K217" i="14"/>
  <c r="K218" i="14"/>
  <c r="K214" i="14"/>
  <c r="K220" i="14"/>
  <c r="K221" i="14"/>
  <c r="K208" i="14"/>
  <c r="A327" i="24"/>
  <c r="A245" i="14"/>
  <c r="J228" i="14"/>
  <c r="G228" i="14"/>
  <c r="K235" i="14" l="1"/>
  <c r="K231" i="14"/>
  <c r="K236" i="14"/>
  <c r="K238" i="14"/>
  <c r="K232" i="14"/>
  <c r="K240" i="14"/>
  <c r="K237" i="14"/>
  <c r="K239" i="14"/>
  <c r="K233" i="14"/>
  <c r="K241" i="14"/>
  <c r="K234" i="14"/>
  <c r="K242" i="14"/>
  <c r="K226" i="14"/>
  <c r="A263" i="14"/>
  <c r="J245" i="14"/>
  <c r="G245" i="14"/>
  <c r="K256" i="14" l="1"/>
  <c r="K249" i="14"/>
  <c r="K257" i="14"/>
  <c r="K253" i="14"/>
  <c r="K250" i="14"/>
  <c r="K258" i="14"/>
  <c r="K251" i="14"/>
  <c r="K259" i="14"/>
  <c r="K252" i="14"/>
  <c r="K248" i="14"/>
  <c r="K254" i="14"/>
  <c r="K255" i="14"/>
  <c r="K243" i="14"/>
  <c r="A280" i="14"/>
  <c r="G263" i="14"/>
  <c r="J263" i="14"/>
  <c r="K270" i="14" l="1"/>
  <c r="K266" i="14"/>
  <c r="K271" i="14"/>
  <c r="K267" i="14"/>
  <c r="K275" i="14"/>
  <c r="K272" i="14"/>
  <c r="K273" i="14"/>
  <c r="K274" i="14"/>
  <c r="K268" i="14"/>
  <c r="K276" i="14"/>
  <c r="K269" i="14"/>
  <c r="K277" i="14"/>
  <c r="K260" i="14"/>
  <c r="G280" i="14"/>
  <c r="J280" i="14"/>
  <c r="A297" i="14"/>
  <c r="K291" i="14" l="1"/>
  <c r="K284" i="14"/>
  <c r="K292" i="14"/>
  <c r="K288" i="14"/>
  <c r="K285" i="14"/>
  <c r="K293" i="14"/>
  <c r="K286" i="14"/>
  <c r="K294" i="14"/>
  <c r="K287" i="14"/>
  <c r="K283" i="14"/>
  <c r="K289" i="14"/>
  <c r="K290" i="14"/>
  <c r="K278" i="14"/>
  <c r="G297" i="14"/>
  <c r="J297" i="14"/>
  <c r="A315" i="14"/>
  <c r="K295" i="14" l="1"/>
  <c r="K304" i="14"/>
  <c r="K300" i="14"/>
  <c r="K305" i="14"/>
  <c r="K301" i="14"/>
  <c r="K309" i="14"/>
  <c r="K306" i="14"/>
  <c r="K307" i="14"/>
  <c r="K308" i="14"/>
  <c r="K302" i="14"/>
  <c r="K310" i="14"/>
  <c r="K303" i="14"/>
  <c r="K311" i="14"/>
  <c r="J315" i="14"/>
  <c r="G315" i="14"/>
  <c r="A332" i="14"/>
  <c r="K326" i="14" l="1"/>
  <c r="K319" i="14"/>
  <c r="K327" i="14"/>
  <c r="K323" i="14"/>
  <c r="K320" i="14"/>
  <c r="K328" i="14"/>
  <c r="K321" i="14"/>
  <c r="K329" i="14"/>
  <c r="K322" i="14"/>
  <c r="K318" i="14"/>
  <c r="K324" i="14"/>
  <c r="K325" i="14"/>
  <c r="K312" i="14"/>
  <c r="J332" i="14"/>
  <c r="G332" i="14"/>
  <c r="K330" i="14" l="1"/>
  <c r="K339" i="14"/>
  <c r="K335" i="14"/>
  <c r="K340" i="14"/>
  <c r="K336" i="14"/>
  <c r="K344" i="14"/>
  <c r="K341" i="14"/>
  <c r="K342" i="14"/>
  <c r="K343" i="14"/>
  <c r="K337" i="14"/>
  <c r="K345" i="14"/>
  <c r="K338" i="14"/>
  <c r="K346" i="14"/>
  <c r="K347"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<sst xmlns="http://schemas.openxmlformats.org/spreadsheetml/2006/main" count="2092" uniqueCount="266">
  <si>
    <t>グループホームの共同生活住居の定員</t>
  </si>
  <si>
    <t>障害支援区分</t>
  </si>
  <si>
    <t>非該当</t>
  </si>
  <si>
    <t>２．対象者の内訳</t>
    <rPh sb="2" eb="5">
      <t>タイショウシャ</t>
    </rPh>
    <rPh sb="6" eb="8">
      <t>ウチワケ</t>
    </rPh>
    <phoneticPr fontId="4"/>
  </si>
  <si>
    <t>（単位：円）</t>
    <rPh sb="1" eb="3">
      <t>タンイ</t>
    </rPh>
    <rPh sb="4" eb="5">
      <t>エン</t>
    </rPh>
    <phoneticPr fontId="4"/>
  </si>
  <si>
    <t>定員</t>
    <rPh sb="0" eb="2">
      <t>テイイン</t>
    </rPh>
    <phoneticPr fontId="4"/>
  </si>
  <si>
    <t>世話人配置</t>
    <rPh sb="0" eb="3">
      <t>セワニン</t>
    </rPh>
    <rPh sb="3" eb="5">
      <t>ハイチ</t>
    </rPh>
    <phoneticPr fontId="4"/>
  </si>
  <si>
    <t>障害支援区分</t>
    <rPh sb="0" eb="6">
      <t>ショウガイシエンクブン</t>
    </rPh>
    <phoneticPr fontId="4"/>
  </si>
  <si>
    <t>入居者氏名</t>
    <rPh sb="0" eb="3">
      <t>ニュウキョシャ</t>
    </rPh>
    <rPh sb="3" eb="5">
      <t>シメイ</t>
    </rPh>
    <phoneticPr fontId="4"/>
  </si>
  <si>
    <t>②
補助基準額</t>
    <rPh sb="2" eb="4">
      <t>ホジョ</t>
    </rPh>
    <rPh sb="4" eb="6">
      <t>キジュン</t>
    </rPh>
    <rPh sb="6" eb="7">
      <t>ガク</t>
    </rPh>
    <phoneticPr fontId="4"/>
  </si>
  <si>
    <t>③
小計（①×②）</t>
    <rPh sb="2" eb="4">
      <t>ショウケイ</t>
    </rPh>
    <phoneticPr fontId="4"/>
  </si>
  <si>
    <t>対象経費</t>
    <rPh sb="0" eb="2">
      <t>タイショウ</t>
    </rPh>
    <rPh sb="2" eb="4">
      <t>ケイヒ</t>
    </rPh>
    <phoneticPr fontId="4"/>
  </si>
  <si>
    <t>補助基準額計</t>
    <rPh sb="0" eb="2">
      <t>ホジョ</t>
    </rPh>
    <rPh sb="2" eb="4">
      <t>キジュン</t>
    </rPh>
    <rPh sb="4" eb="5">
      <t>ガク</t>
    </rPh>
    <rPh sb="5" eb="6">
      <t>ケイ</t>
    </rPh>
    <phoneticPr fontId="4"/>
  </si>
  <si>
    <t>備考</t>
    <rPh sb="0" eb="2">
      <t>ビコウ</t>
    </rPh>
    <phoneticPr fontId="4"/>
  </si>
  <si>
    <t>対象経費の
支出予定額</t>
    <rPh sb="0" eb="2">
      <t>タイショウ</t>
    </rPh>
    <rPh sb="2" eb="4">
      <t>ケイヒ</t>
    </rPh>
    <rPh sb="6" eb="8">
      <t>シシュツ</t>
    </rPh>
    <rPh sb="8" eb="10">
      <t>ヨテイ</t>
    </rPh>
    <rPh sb="10" eb="11">
      <t>ガク</t>
    </rPh>
    <phoneticPr fontId="4"/>
  </si>
  <si>
    <t>寄付金その他の
収入予定額</t>
    <rPh sb="0" eb="3">
      <t>キフキン</t>
    </rPh>
    <rPh sb="5" eb="6">
      <t>タ</t>
    </rPh>
    <rPh sb="8" eb="10">
      <t>シュウニュウ</t>
    </rPh>
    <rPh sb="10" eb="12">
      <t>ヨテイ</t>
    </rPh>
    <rPh sb="12" eb="13">
      <t>ガク</t>
    </rPh>
    <phoneticPr fontId="4"/>
  </si>
  <si>
    <t>差引額</t>
    <rPh sb="0" eb="2">
      <t>サシヒキ</t>
    </rPh>
    <rPh sb="2" eb="3">
      <t>ガク</t>
    </rPh>
    <phoneticPr fontId="4"/>
  </si>
  <si>
    <t>A</t>
    <phoneticPr fontId="4"/>
  </si>
  <si>
    <t>B</t>
    <phoneticPr fontId="4"/>
  </si>
  <si>
    <t>C（A－B）</t>
    <phoneticPr fontId="4"/>
  </si>
  <si>
    <t>D</t>
    <phoneticPr fontId="4"/>
  </si>
  <si>
    <t>E</t>
    <phoneticPr fontId="4"/>
  </si>
  <si>
    <t>別紙</t>
    <rPh sb="0" eb="2">
      <t>ベッシ</t>
    </rPh>
    <phoneticPr fontId="4"/>
  </si>
  <si>
    <t>東金市障害者グループホーム運営費補助金所要額調書</t>
    <rPh sb="0" eb="2">
      <t>トウガネ</t>
    </rPh>
    <rPh sb="2" eb="3">
      <t>シ</t>
    </rPh>
    <rPh sb="3" eb="6">
      <t>ショウガイシャ</t>
    </rPh>
    <rPh sb="13" eb="18">
      <t>ウンエイヒホジョ</t>
    </rPh>
    <rPh sb="18" eb="19">
      <t>キン</t>
    </rPh>
    <rPh sb="19" eb="20">
      <t>ショ</t>
    </rPh>
    <rPh sb="20" eb="21">
      <t>ヨウ</t>
    </rPh>
    <rPh sb="21" eb="22">
      <t>ガク</t>
    </rPh>
    <rPh sb="22" eb="23">
      <t>チョウ</t>
    </rPh>
    <rPh sb="23" eb="24">
      <t>ショ</t>
    </rPh>
    <phoneticPr fontId="4"/>
  </si>
  <si>
    <t>１．補助金所要額</t>
    <rPh sb="2" eb="5">
      <t>ホジョキン</t>
    </rPh>
    <rPh sb="5" eb="7">
      <t>ショヨウ</t>
    </rPh>
    <rPh sb="7" eb="8">
      <t>ガク</t>
    </rPh>
    <phoneticPr fontId="4"/>
  </si>
  <si>
    <t>注１．Ｄの補助基準額計欄には、 ２．対象者の内訳 の合計額 が入る。</t>
    <rPh sb="0" eb="1">
      <t>チュウ</t>
    </rPh>
    <rPh sb="5" eb="7">
      <t>ホジョ</t>
    </rPh>
    <rPh sb="7" eb="9">
      <t>キジュン</t>
    </rPh>
    <rPh sb="9" eb="10">
      <t>ガク</t>
    </rPh>
    <rPh sb="10" eb="11">
      <t>ケイ</t>
    </rPh>
    <rPh sb="11" eb="12">
      <t>ラン</t>
    </rPh>
    <rPh sb="18" eb="21">
      <t>タイショウシャ</t>
    </rPh>
    <rPh sb="22" eb="24">
      <t>ウチワケ</t>
    </rPh>
    <rPh sb="26" eb="28">
      <t>ゴウケイ</t>
    </rPh>
    <rPh sb="28" eb="29">
      <t>ガク</t>
    </rPh>
    <rPh sb="31" eb="32">
      <t>ハイ</t>
    </rPh>
    <phoneticPr fontId="4"/>
  </si>
  <si>
    <t>4人以下</t>
    <rPh sb="1" eb="4">
      <t>ニンイカ</t>
    </rPh>
    <phoneticPr fontId="2"/>
  </si>
  <si>
    <t>5人</t>
    <rPh sb="1" eb="2">
      <t>ニン</t>
    </rPh>
    <phoneticPr fontId="2"/>
  </si>
  <si>
    <t>6人</t>
    <rPh sb="1" eb="2">
      <t>ニン</t>
    </rPh>
    <phoneticPr fontId="2"/>
  </si>
  <si>
    <t xml:space="preserve"> 事業所名</t>
    <rPh sb="1" eb="4">
      <t>ジギョウショ</t>
    </rPh>
    <rPh sb="3" eb="4">
      <t>トコロ</t>
    </rPh>
    <rPh sb="4" eb="5">
      <t>メイ</t>
    </rPh>
    <phoneticPr fontId="4"/>
  </si>
  <si>
    <t>計</t>
    <rPh sb="0" eb="1">
      <t>ケイ</t>
    </rPh>
    <phoneticPr fontId="3"/>
  </si>
  <si>
    <t>注１．入居者が月の途中で入退去した場合は日割計算を行い、小数点以下第２位まで算出する。（小数点第３位以下を切り捨て）</t>
    <rPh sb="0" eb="1">
      <t>チュウ</t>
    </rPh>
    <rPh sb="3" eb="6">
      <t>ニュウキョシャ</t>
    </rPh>
    <rPh sb="7" eb="8">
      <t>ツキ</t>
    </rPh>
    <rPh sb="9" eb="11">
      <t>トチュウ</t>
    </rPh>
    <rPh sb="12" eb="13">
      <t>ニュウ</t>
    </rPh>
    <rPh sb="13" eb="15">
      <t>タイキョ</t>
    </rPh>
    <rPh sb="17" eb="19">
      <t>バアイ</t>
    </rPh>
    <rPh sb="20" eb="22">
      <t>ヒワリ</t>
    </rPh>
    <rPh sb="22" eb="24">
      <t>ケイサン</t>
    </rPh>
    <rPh sb="25" eb="26">
      <t>オコナ</t>
    </rPh>
    <rPh sb="28" eb="31">
      <t>ショウスウテン</t>
    </rPh>
    <rPh sb="31" eb="33">
      <t>イカ</t>
    </rPh>
    <rPh sb="33" eb="34">
      <t>ダイ</t>
    </rPh>
    <rPh sb="35" eb="36">
      <t>グライ</t>
    </rPh>
    <rPh sb="38" eb="40">
      <t>サンシュツ</t>
    </rPh>
    <phoneticPr fontId="4"/>
  </si>
  <si>
    <t>　　　（例：３月１日～８月１３日までの利用の場合、８月は１３日÷３１日＝０．４１９⇒０．４１のため、５．４１月となる。）</t>
    <rPh sb="4" eb="5">
      <t>レイ</t>
    </rPh>
    <rPh sb="22" eb="24">
      <t>バアイ</t>
    </rPh>
    <rPh sb="54" eb="55">
      <t>ツキ</t>
    </rPh>
    <phoneticPr fontId="4"/>
  </si>
  <si>
    <t>注２．月の途中で障害支援区分が変更になった場合は、月の初日の障害支援区分を適用すること。</t>
    <rPh sb="0" eb="1">
      <t>チュウ</t>
    </rPh>
    <rPh sb="3" eb="4">
      <t>ヅキ</t>
    </rPh>
    <rPh sb="5" eb="7">
      <t>トチュウ</t>
    </rPh>
    <rPh sb="8" eb="10">
      <t>ショウガイ</t>
    </rPh>
    <rPh sb="10" eb="12">
      <t>シエン</t>
    </rPh>
    <rPh sb="12" eb="14">
      <t>クブン</t>
    </rPh>
    <rPh sb="15" eb="17">
      <t>ヘンコウ</t>
    </rPh>
    <rPh sb="21" eb="23">
      <t>バアイ</t>
    </rPh>
    <rPh sb="25" eb="26">
      <t>ツキ</t>
    </rPh>
    <rPh sb="27" eb="29">
      <t>ショニチ</t>
    </rPh>
    <rPh sb="30" eb="32">
      <t>ショウガイ</t>
    </rPh>
    <rPh sb="32" eb="34">
      <t>シエン</t>
    </rPh>
    <rPh sb="34" eb="36">
      <t>クブン</t>
    </rPh>
    <rPh sb="37" eb="39">
      <t>テキヨウ</t>
    </rPh>
    <phoneticPr fontId="4"/>
  </si>
  <si>
    <t>共同生活住居の名称</t>
    <rPh sb="0" eb="2">
      <t>キョウドウ</t>
    </rPh>
    <rPh sb="2" eb="4">
      <t>セイカツ</t>
    </rPh>
    <rPh sb="4" eb="6">
      <t>ジュウキョ</t>
    </rPh>
    <rPh sb="7" eb="9">
      <t>メイショウ</t>
    </rPh>
    <phoneticPr fontId="4"/>
  </si>
  <si>
    <t>別記第１号様式（第６条）</t>
  </si>
  <si>
    <t>東金市障害者グループホーム運営費補助金交付申請書</t>
  </si>
  <si>
    <t>（宛先）東金市長</t>
  </si>
  <si>
    <t>添付書類</t>
  </si>
  <si>
    <t>１　東金市障害者グループホーム運営費補助金所要額調書</t>
  </si>
  <si>
    <t>２　歳入歳出予算書抄本</t>
  </si>
  <si>
    <t>３　要綱第３条各号に掲げる者のいずれにも該当しない旨の誓約書</t>
  </si>
  <si>
    <t>　　　交付申請額</t>
    <phoneticPr fontId="3"/>
  </si>
  <si>
    <t>円</t>
    <rPh sb="0" eb="1">
      <t>エン</t>
    </rPh>
    <phoneticPr fontId="3"/>
  </si>
  <si>
    <t>令和　　　年　　　月　　　日</t>
    <phoneticPr fontId="3"/>
  </si>
  <si>
    <t>申請者</t>
    <phoneticPr fontId="3"/>
  </si>
  <si>
    <t>名称</t>
    <rPh sb="0" eb="2">
      <t>メイショウ</t>
    </rPh>
    <phoneticPr fontId="3"/>
  </si>
  <si>
    <t>グループホームの名称</t>
    <phoneticPr fontId="3"/>
  </si>
  <si>
    <t>住所</t>
    <phoneticPr fontId="3"/>
  </si>
  <si>
    <t>代表者の職名及び氏名</t>
    <phoneticPr fontId="3"/>
  </si>
  <si>
    <t>　令和７年度東金市障害者グループホーム運営費補助金の交付を受けたいので、次のとおり申請します。</t>
    <phoneticPr fontId="3"/>
  </si>
  <si>
    <t>４人以下</t>
  </si>
  <si>
    <t>区分１</t>
  </si>
  <si>
    <t>区分２</t>
  </si>
  <si>
    <t>区分３</t>
  </si>
  <si>
    <t>区分４</t>
  </si>
  <si>
    <t>区分５</t>
  </si>
  <si>
    <t>区分６</t>
  </si>
  <si>
    <t>５人</t>
  </si>
  <si>
    <t>６人</t>
  </si>
  <si>
    <t>世話人配置</t>
    <phoneticPr fontId="3"/>
  </si>
  <si>
    <t>区分１</t>
    <phoneticPr fontId="3"/>
  </si>
  <si>
    <t>①
利用
延月数</t>
    <rPh sb="2" eb="4">
      <t>リヨウ</t>
    </rPh>
    <rPh sb="5" eb="6">
      <t>ノベ</t>
    </rPh>
    <rPh sb="6" eb="8">
      <t>ツキスウ</t>
    </rPh>
    <phoneticPr fontId="4"/>
  </si>
  <si>
    <t>6：1</t>
    <phoneticPr fontId="3"/>
  </si>
  <si>
    <t>補助基準額（入居者１人あたり月額）</t>
    <phoneticPr fontId="3"/>
  </si>
  <si>
    <t>自立支援給付費</t>
    <rPh sb="0" eb="2">
      <t>ジリツ</t>
    </rPh>
    <rPh sb="2" eb="4">
      <t>シエン</t>
    </rPh>
    <rPh sb="4" eb="6">
      <t>キュウフ</t>
    </rPh>
    <rPh sb="6" eb="7">
      <t>ヒ</t>
    </rPh>
    <phoneticPr fontId="4"/>
  </si>
  <si>
    <t>人件費</t>
    <rPh sb="0" eb="3">
      <t>ジンケンヒ</t>
    </rPh>
    <phoneticPr fontId="4"/>
  </si>
  <si>
    <t>事業費</t>
    <rPh sb="0" eb="3">
      <t>ジギョウヒ</t>
    </rPh>
    <phoneticPr fontId="4"/>
  </si>
  <si>
    <t>対象者数
（人）</t>
    <rPh sb="0" eb="2">
      <t>タイショウ</t>
    </rPh>
    <rPh sb="2" eb="3">
      <t>モノ</t>
    </rPh>
    <rPh sb="3" eb="4">
      <t>スウ</t>
    </rPh>
    <rPh sb="6" eb="7">
      <t>ニン</t>
    </rPh>
    <phoneticPr fontId="4"/>
  </si>
  <si>
    <t>科　　　目</t>
    <rPh sb="0" eb="1">
      <t>カ</t>
    </rPh>
    <rPh sb="4" eb="5">
      <t>メ</t>
    </rPh>
    <phoneticPr fontId="4"/>
  </si>
  <si>
    <t>備　考</t>
  </si>
  <si>
    <t>訓練等給付費</t>
    <rPh sb="0" eb="2">
      <t>クンレン</t>
    </rPh>
    <rPh sb="2" eb="3">
      <t>トウ</t>
    </rPh>
    <rPh sb="3" eb="5">
      <t>キュウフ</t>
    </rPh>
    <rPh sb="5" eb="6">
      <t>ヒ</t>
    </rPh>
    <phoneticPr fontId="4"/>
  </si>
  <si>
    <t>その他の補助金</t>
    <rPh sb="2" eb="3">
      <t>タ</t>
    </rPh>
    <rPh sb="4" eb="7">
      <t>ホジョキン</t>
    </rPh>
    <phoneticPr fontId="4"/>
  </si>
  <si>
    <t>合　計</t>
  </si>
  <si>
    <t>職員給与</t>
    <rPh sb="0" eb="2">
      <t>ショクイン</t>
    </rPh>
    <rPh sb="2" eb="4">
      <t>キュウヨ</t>
    </rPh>
    <phoneticPr fontId="4"/>
  </si>
  <si>
    <t>法定福利費</t>
    <rPh sb="0" eb="2">
      <t>ホウテイ</t>
    </rPh>
    <rPh sb="2" eb="4">
      <t>フクリ</t>
    </rPh>
    <rPh sb="4" eb="5">
      <t>ヒ</t>
    </rPh>
    <phoneticPr fontId="4"/>
  </si>
  <si>
    <t>通信費</t>
    <rPh sb="0" eb="3">
      <t>ツウシンヒ</t>
    </rPh>
    <phoneticPr fontId="4"/>
  </si>
  <si>
    <t>交通費</t>
    <rPh sb="0" eb="3">
      <t>コウツウヒ</t>
    </rPh>
    <phoneticPr fontId="4"/>
  </si>
  <si>
    <t>日用品費</t>
    <rPh sb="0" eb="3">
      <t>ニチヨウヒン</t>
    </rPh>
    <rPh sb="3" eb="4">
      <t>ヒ</t>
    </rPh>
    <phoneticPr fontId="4"/>
  </si>
  <si>
    <t>消耗品費</t>
    <rPh sb="0" eb="3">
      <t>ショウモウヒン</t>
    </rPh>
    <rPh sb="3" eb="4">
      <t>ヒ</t>
    </rPh>
    <phoneticPr fontId="4"/>
  </si>
  <si>
    <t>車輌管理維持費</t>
    <rPh sb="0" eb="2">
      <t>シャリョウ</t>
    </rPh>
    <rPh sb="2" eb="4">
      <t>カンリ</t>
    </rPh>
    <rPh sb="4" eb="7">
      <t>イジヒ</t>
    </rPh>
    <phoneticPr fontId="4"/>
  </si>
  <si>
    <t>旅費</t>
    <rPh sb="0" eb="2">
      <t>リョヒ</t>
    </rPh>
    <phoneticPr fontId="4"/>
  </si>
  <si>
    <t>保険料</t>
    <rPh sb="0" eb="3">
      <t>ホケンリョウ</t>
    </rPh>
    <phoneticPr fontId="4"/>
  </si>
  <si>
    <t>研修費</t>
    <rPh sb="0" eb="2">
      <t>ケンシュウ</t>
    </rPh>
    <rPh sb="2" eb="3">
      <t>ヒ</t>
    </rPh>
    <phoneticPr fontId="4"/>
  </si>
  <si>
    <t>雑費</t>
    <rPh sb="0" eb="2">
      <t>ザッピ</t>
    </rPh>
    <phoneticPr fontId="4"/>
  </si>
  <si>
    <t>上記のとおり相違ないことを証明します。</t>
    <rPh sb="0" eb="2">
      <t>ジョウキ</t>
    </rPh>
    <rPh sb="6" eb="8">
      <t>ソウイ</t>
    </rPh>
    <rPh sb="13" eb="15">
      <t>ショウメイ</t>
    </rPh>
    <phoneticPr fontId="4"/>
  </si>
  <si>
    <t>補助金</t>
    <rPh sb="0" eb="3">
      <t>ホジョキン</t>
    </rPh>
    <phoneticPr fontId="3"/>
  </si>
  <si>
    <t>その他</t>
    <rPh sb="2" eb="3">
      <t>タ</t>
    </rPh>
    <phoneticPr fontId="3"/>
  </si>
  <si>
    <t>寄付金等</t>
    <rPh sb="0" eb="3">
      <t>キフキン</t>
    </rPh>
    <rPh sb="3" eb="4">
      <t>ナド</t>
    </rPh>
    <phoneticPr fontId="3"/>
  </si>
  <si>
    <t>合計</t>
    <rPh sb="0" eb="2">
      <t>ゴウケイ</t>
    </rPh>
    <phoneticPr fontId="3"/>
  </si>
  <si>
    <t>東金市障害者グループホーム運営費補助金</t>
    <rPh sb="0" eb="3">
      <t>トウガネシ</t>
    </rPh>
    <rPh sb="3" eb="6">
      <t>ショウガイシャ</t>
    </rPh>
    <rPh sb="13" eb="16">
      <t>ウンエイヒ</t>
    </rPh>
    <rPh sb="16" eb="19">
      <t>ホジョキン</t>
    </rPh>
    <phoneticPr fontId="4"/>
  </si>
  <si>
    <t>予算額　（円）</t>
    <rPh sb="0" eb="1">
      <t>ヨ</t>
    </rPh>
    <rPh sb="1" eb="2">
      <t>サン</t>
    </rPh>
    <rPh sb="2" eb="3">
      <t>ガク</t>
    </rPh>
    <rPh sb="5" eb="6">
      <t>エン</t>
    </rPh>
    <phoneticPr fontId="4"/>
  </si>
  <si>
    <t>令和　　年　　月　　日</t>
    <rPh sb="0" eb="2">
      <t>レイワ</t>
    </rPh>
    <rPh sb="4" eb="5">
      <t>ネン</t>
    </rPh>
    <rPh sb="7" eb="8">
      <t>ガツ</t>
    </rPh>
    <rPh sb="10" eb="11">
      <t>ニチ</t>
    </rPh>
    <phoneticPr fontId="4"/>
  </si>
  <si>
    <t>法人名　　　</t>
    <rPh sb="0" eb="3">
      <t>ホウジンメイ</t>
    </rPh>
    <phoneticPr fontId="3"/>
  </si>
  <si>
    <t>代表者職・氏名　　　</t>
    <rPh sb="0" eb="3">
      <t>ダイヒョウシャ</t>
    </rPh>
    <rPh sb="3" eb="4">
      <t>ショク</t>
    </rPh>
    <rPh sb="5" eb="7">
      <t>シメイ</t>
    </rPh>
    <phoneticPr fontId="4"/>
  </si>
  <si>
    <t>（歳入の部）</t>
    <phoneticPr fontId="4"/>
  </si>
  <si>
    <t>歳入計＝歳出計</t>
    <rPh sb="0" eb="2">
      <t>サイニュウ</t>
    </rPh>
    <rPh sb="2" eb="3">
      <t>ケイ</t>
    </rPh>
    <rPh sb="4" eb="6">
      <t>サイシュツ</t>
    </rPh>
    <rPh sb="6" eb="7">
      <t>ケイ</t>
    </rPh>
    <phoneticPr fontId="3"/>
  </si>
  <si>
    <t>地域単価</t>
    <rPh sb="0" eb="2">
      <t>チイキ</t>
    </rPh>
    <rPh sb="2" eb="4">
      <t>タンカ</t>
    </rPh>
    <phoneticPr fontId="16"/>
  </si>
  <si>
    <t>入居者氏名</t>
    <rPh sb="0" eb="3">
      <t>ニュウキョシャ</t>
    </rPh>
    <rPh sb="3" eb="5">
      <t>シメイ</t>
    </rPh>
    <phoneticPr fontId="16"/>
  </si>
  <si>
    <t>サービス単位数（単位）</t>
    <rPh sb="4" eb="7">
      <t>タンイスウ</t>
    </rPh>
    <rPh sb="8" eb="10">
      <t>タンイ</t>
    </rPh>
    <phoneticPr fontId="16"/>
  </si>
  <si>
    <t>月間単位数
（単位）</t>
    <rPh sb="0" eb="2">
      <t>ゲッカン</t>
    </rPh>
    <rPh sb="2" eb="5">
      <t>タンイスウ</t>
    </rPh>
    <rPh sb="7" eb="9">
      <t>タンイ</t>
    </rPh>
    <phoneticPr fontId="16"/>
  </si>
  <si>
    <t>月間単位数×
地域単価(円)</t>
    <rPh sb="0" eb="2">
      <t>ゲッカン</t>
    </rPh>
    <rPh sb="2" eb="5">
      <t>タンイスウ</t>
    </rPh>
    <rPh sb="7" eb="9">
      <t>チイキ</t>
    </rPh>
    <rPh sb="9" eb="11">
      <t>タンカ</t>
    </rPh>
    <rPh sb="12" eb="13">
      <t>エン</t>
    </rPh>
    <phoneticPr fontId="16"/>
  </si>
  <si>
    <t>共同生活援助サービス費</t>
    <rPh sb="0" eb="2">
      <t>キョウドウ</t>
    </rPh>
    <rPh sb="2" eb="4">
      <t>セイカツ</t>
    </rPh>
    <rPh sb="4" eb="6">
      <t>エンジョ</t>
    </rPh>
    <rPh sb="10" eb="11">
      <t>ヒ</t>
    </rPh>
    <phoneticPr fontId="16"/>
  </si>
  <si>
    <t>人員配置体制加算</t>
    <rPh sb="0" eb="2">
      <t>ジンイン</t>
    </rPh>
    <rPh sb="2" eb="4">
      <t>ハイチ</t>
    </rPh>
    <rPh sb="4" eb="6">
      <t>タイセイ</t>
    </rPh>
    <rPh sb="6" eb="8">
      <t>カサン</t>
    </rPh>
    <phoneticPr fontId="4"/>
  </si>
  <si>
    <t>入院時支援特別加算</t>
    <rPh sb="0" eb="2">
      <t>ニュウイン</t>
    </rPh>
    <rPh sb="2" eb="3">
      <t>ジ</t>
    </rPh>
    <rPh sb="3" eb="5">
      <t>シエン</t>
    </rPh>
    <rPh sb="5" eb="7">
      <t>トクベツ</t>
    </rPh>
    <rPh sb="7" eb="9">
      <t>カサン</t>
    </rPh>
    <phoneticPr fontId="16"/>
  </si>
  <si>
    <t>長期入院時支援特別加算</t>
    <rPh sb="0" eb="2">
      <t>チョウキ</t>
    </rPh>
    <rPh sb="2" eb="4">
      <t>ニュウイン</t>
    </rPh>
    <rPh sb="4" eb="5">
      <t>ジ</t>
    </rPh>
    <rPh sb="5" eb="7">
      <t>シエン</t>
    </rPh>
    <rPh sb="7" eb="9">
      <t>トクベツ</t>
    </rPh>
    <rPh sb="9" eb="11">
      <t>カサン</t>
    </rPh>
    <phoneticPr fontId="16"/>
  </si>
  <si>
    <t>長期帰宅時支援加算</t>
    <rPh sb="0" eb="2">
      <t>チョウキ</t>
    </rPh>
    <rPh sb="2" eb="5">
      <t>キタクジ</t>
    </rPh>
    <rPh sb="5" eb="7">
      <t>シエン</t>
    </rPh>
    <rPh sb="7" eb="9">
      <t>カサン</t>
    </rPh>
    <phoneticPr fontId="16"/>
  </si>
  <si>
    <t>4月</t>
    <rPh sb="1" eb="2">
      <t>ガツ</t>
    </rPh>
    <phoneticPr fontId="16"/>
  </si>
  <si>
    <t>5月</t>
    <rPh sb="1" eb="2">
      <t>ガツ</t>
    </rPh>
    <phoneticPr fontId="16"/>
  </si>
  <si>
    <t>6月</t>
  </si>
  <si>
    <t>7月</t>
  </si>
  <si>
    <t>8月</t>
  </si>
  <si>
    <t>9月</t>
  </si>
  <si>
    <t>10月</t>
  </si>
  <si>
    <t>11月</t>
  </si>
  <si>
    <t>12月</t>
  </si>
  <si>
    <t>1月</t>
  </si>
  <si>
    <t>2月</t>
  </si>
  <si>
    <t>3月</t>
  </si>
  <si>
    <t>「所要額調書」の「④国加算等の計」欄へ入力→</t>
    <rPh sb="1" eb="4">
      <t>ショヨウガク</t>
    </rPh>
    <rPh sb="4" eb="6">
      <t>チョウショ</t>
    </rPh>
    <rPh sb="17" eb="18">
      <t>ラン</t>
    </rPh>
    <rPh sb="19" eb="21">
      <t>ニュウリョク</t>
    </rPh>
    <phoneticPr fontId="3"/>
  </si>
  <si>
    <t>サービス
提供月</t>
    <rPh sb="5" eb="7">
      <t>テイキョウ</t>
    </rPh>
    <rPh sb="7" eb="8">
      <t>ヅキ</t>
    </rPh>
    <phoneticPr fontId="16"/>
  </si>
  <si>
    <t>国加算等の額</t>
    <rPh sb="0" eb="1">
      <t>クニ</t>
    </rPh>
    <rPh sb="1" eb="3">
      <t>カサン</t>
    </rPh>
    <rPh sb="3" eb="4">
      <t>ナド</t>
    </rPh>
    <rPh sb="5" eb="6">
      <t>ガク</t>
    </rPh>
    <phoneticPr fontId="16"/>
  </si>
  <si>
    <t>月間国加算等
（円）</t>
    <rPh sb="0" eb="2">
      <t>ゲッカン</t>
    </rPh>
    <rPh sb="2" eb="3">
      <t>クニ</t>
    </rPh>
    <rPh sb="3" eb="5">
      <t>カサン</t>
    </rPh>
    <rPh sb="5" eb="6">
      <t>ナド</t>
    </rPh>
    <rPh sb="8" eb="9">
      <t>エン</t>
    </rPh>
    <phoneticPr fontId="16"/>
  </si>
  <si>
    <t>総合計</t>
    <rPh sb="0" eb="3">
      <t>ソウゴウケイ</t>
    </rPh>
    <phoneticPr fontId="3"/>
  </si>
  <si>
    <t>　　　</t>
    <phoneticPr fontId="4"/>
  </si>
  <si>
    <t>注３．「国加算等の計」の欄には、共同生活援助サービス費、人員配置体制加算、入院時支援特別加算、長期入院時支援特別加算、帰宅時支援加算又は長期帰宅時支援加算の合計額を記入すること。</t>
    <rPh sb="0" eb="1">
      <t>チュウ</t>
    </rPh>
    <rPh sb="4" eb="5">
      <t>クニ</t>
    </rPh>
    <rPh sb="5" eb="7">
      <t>カサン</t>
    </rPh>
    <rPh sb="7" eb="8">
      <t>トウ</t>
    </rPh>
    <rPh sb="9" eb="10">
      <t>ケイ</t>
    </rPh>
    <rPh sb="12" eb="13">
      <t>ラン</t>
    </rPh>
    <rPh sb="16" eb="18">
      <t>キョウドウ</t>
    </rPh>
    <rPh sb="18" eb="20">
      <t>セイカツ</t>
    </rPh>
    <rPh sb="20" eb="22">
      <t>エンジョ</t>
    </rPh>
    <rPh sb="26" eb="27">
      <t>ヒ</t>
    </rPh>
    <rPh sb="28" eb="36">
      <t>ジンインハイチタイセイカサン</t>
    </rPh>
    <rPh sb="37" eb="39">
      <t>ニュウイン</t>
    </rPh>
    <rPh sb="39" eb="40">
      <t>ジ</t>
    </rPh>
    <rPh sb="40" eb="42">
      <t>シエン</t>
    </rPh>
    <rPh sb="42" eb="44">
      <t>トクベツ</t>
    </rPh>
    <rPh sb="44" eb="46">
      <t>カサン</t>
    </rPh>
    <rPh sb="47" eb="49">
      <t>チョウキ</t>
    </rPh>
    <rPh sb="49" eb="51">
      <t>ニュウイン</t>
    </rPh>
    <rPh sb="51" eb="52">
      <t>ジ</t>
    </rPh>
    <rPh sb="52" eb="54">
      <t>シエン</t>
    </rPh>
    <rPh sb="54" eb="56">
      <t>トクベツ</t>
    </rPh>
    <rPh sb="56" eb="58">
      <t>カサン</t>
    </rPh>
    <rPh sb="59" eb="62">
      <t>キタクジ</t>
    </rPh>
    <rPh sb="62" eb="64">
      <t>シエン</t>
    </rPh>
    <rPh sb="64" eb="66">
      <t>カサン</t>
    </rPh>
    <rPh sb="66" eb="67">
      <t>マタ</t>
    </rPh>
    <phoneticPr fontId="4"/>
  </si>
  <si>
    <t>6：1</t>
  </si>
  <si>
    <t>法人補てん</t>
    <rPh sb="0" eb="2">
      <t>ホウジン</t>
    </rPh>
    <rPh sb="2" eb="3">
      <t>ホ</t>
    </rPh>
    <phoneticPr fontId="4"/>
  </si>
  <si>
    <t>社会福祉法人　〇〇〇〇</t>
    <rPh sb="0" eb="2">
      <t>シャカイ</t>
    </rPh>
    <rPh sb="2" eb="4">
      <t>フクシ</t>
    </rPh>
    <rPh sb="4" eb="6">
      <t>ホウジン</t>
    </rPh>
    <phoneticPr fontId="3"/>
  </si>
  <si>
    <t>東金市東岩崎1</t>
    <rPh sb="0" eb="3">
      <t>トウガネシ</t>
    </rPh>
    <rPh sb="3" eb="6">
      <t>ヒガシイワサキ</t>
    </rPh>
    <phoneticPr fontId="3"/>
  </si>
  <si>
    <t>理事長　〇〇〇〇</t>
    <rPh sb="0" eb="3">
      <t>リジチョウ</t>
    </rPh>
    <phoneticPr fontId="3"/>
  </si>
  <si>
    <t>グループホームとうがね</t>
    <phoneticPr fontId="3"/>
  </si>
  <si>
    <t>〇〇会補助金</t>
    <rPh sb="2" eb="3">
      <t>カイ</t>
    </rPh>
    <rPh sb="3" eb="6">
      <t>ホジョキン</t>
    </rPh>
    <phoneticPr fontId="3"/>
  </si>
  <si>
    <t>〇〇　〇〇</t>
    <phoneticPr fontId="3"/>
  </si>
  <si>
    <t>□□　□□</t>
    <phoneticPr fontId="3"/>
  </si>
  <si>
    <t>△△　△△</t>
    <phoneticPr fontId="3"/>
  </si>
  <si>
    <t>補助基準額</t>
    <rPh sb="0" eb="5">
      <t>ホジョキジュンガク</t>
    </rPh>
    <phoneticPr fontId="3"/>
  </si>
  <si>
    <t>人員配置加算</t>
    <rPh sb="0" eb="6">
      <t>ジンインハイチカサン</t>
    </rPh>
    <phoneticPr fontId="3"/>
  </si>
  <si>
    <t>12：1</t>
  </si>
  <si>
    <t>12：1</t>
    <phoneticPr fontId="3"/>
  </si>
  <si>
    <t>30：1</t>
    <phoneticPr fontId="3"/>
  </si>
  <si>
    <t>人員配置体制加算</t>
  </si>
  <si>
    <t>なし</t>
    <phoneticPr fontId="3"/>
  </si>
  <si>
    <t>世話人
配置</t>
    <rPh sb="0" eb="3">
      <t>セワニン</t>
    </rPh>
    <rPh sb="4" eb="6">
      <t>ハイチ</t>
    </rPh>
    <phoneticPr fontId="4"/>
  </si>
  <si>
    <t>障害支援
区分</t>
    <rPh sb="0" eb="2">
      <t>ショウガイ</t>
    </rPh>
    <rPh sb="2" eb="4">
      <t>シエン</t>
    </rPh>
    <rPh sb="5" eb="7">
      <t>クブン</t>
    </rPh>
    <phoneticPr fontId="4"/>
  </si>
  <si>
    <t>帰宅時支援
加算</t>
    <rPh sb="0" eb="3">
      <t>キタクジ</t>
    </rPh>
    <rPh sb="3" eb="5">
      <t>シエン</t>
    </rPh>
    <rPh sb="6" eb="8">
      <t>カサン</t>
    </rPh>
    <phoneticPr fontId="16"/>
  </si>
  <si>
    <r>
      <t xml:space="preserve">補助所要額
</t>
    </r>
    <r>
      <rPr>
        <sz val="9"/>
        <color theme="1"/>
        <rFont val="ＭＳ Ｐゴシック"/>
        <family val="3"/>
        <charset val="128"/>
      </rPr>
      <t>（CとDを比較して少ない額）</t>
    </r>
    <rPh sb="0" eb="2">
      <t>ホジョ</t>
    </rPh>
    <rPh sb="2" eb="4">
      <t>ショヨウ</t>
    </rPh>
    <rPh sb="4" eb="5">
      <t>ガク</t>
    </rPh>
    <rPh sb="11" eb="13">
      <t>ヒカク</t>
    </rPh>
    <rPh sb="15" eb="16">
      <t>スク</t>
    </rPh>
    <rPh sb="18" eb="19">
      <t>ガク</t>
    </rPh>
    <phoneticPr fontId="4"/>
  </si>
  <si>
    <r>
      <t xml:space="preserve">④
国加算等
の計 </t>
    </r>
    <r>
      <rPr>
        <sz val="6"/>
        <color theme="1"/>
        <rFont val="ＭＳ Ｐゴシック"/>
        <family val="3"/>
        <charset val="128"/>
      </rPr>
      <t>※注3</t>
    </r>
    <rPh sb="2" eb="3">
      <t>クニ</t>
    </rPh>
    <rPh sb="3" eb="5">
      <t>カサン</t>
    </rPh>
    <rPh sb="5" eb="6">
      <t>トウ</t>
    </rPh>
    <rPh sb="8" eb="9">
      <t>ケイ</t>
    </rPh>
    <rPh sb="11" eb="12">
      <t>チュウ</t>
    </rPh>
    <phoneticPr fontId="4"/>
  </si>
  <si>
    <r>
      <t xml:space="preserve">　 合計⑤
</t>
    </r>
    <r>
      <rPr>
        <sz val="8"/>
        <color theme="1"/>
        <rFont val="ＭＳ Ｐゴシック"/>
        <family val="3"/>
        <charset val="128"/>
      </rPr>
      <t xml:space="preserve"> ③－④</t>
    </r>
    <r>
      <rPr>
        <sz val="6"/>
        <color theme="1"/>
        <rFont val="ＭＳ Ｐゴシック"/>
        <family val="3"/>
        <charset val="128"/>
      </rPr>
      <t>※マイナスの場合は0円換算</t>
    </r>
    <rPh sb="2" eb="4">
      <t>ゴウケイ</t>
    </rPh>
    <rPh sb="16" eb="18">
      <t>バアイ</t>
    </rPh>
    <phoneticPr fontId="4"/>
  </si>
  <si>
    <t>さくらハウス</t>
    <phoneticPr fontId="3"/>
  </si>
  <si>
    <t>まきハウス</t>
    <phoneticPr fontId="3"/>
  </si>
  <si>
    <r>
      <t>（歳出の部）　</t>
    </r>
    <r>
      <rPr>
        <b/>
        <sz val="10"/>
        <color indexed="8"/>
        <rFont val="ＭＳ Ｐゴシック"/>
        <family val="3"/>
        <charset val="128"/>
      </rPr>
      <t>※補助対象外となる科目は除いて下さい。</t>
    </r>
    <phoneticPr fontId="4"/>
  </si>
  <si>
    <t>所要額調書「寄付金その他の収入予定額（B）」</t>
    <rPh sb="0" eb="3">
      <t>ショヨウガク</t>
    </rPh>
    <rPh sb="3" eb="5">
      <t>チョウショ</t>
    </rPh>
    <phoneticPr fontId="3"/>
  </si>
  <si>
    <t>（歳出の部）</t>
    <phoneticPr fontId="4"/>
  </si>
  <si>
    <t>NO</t>
    <phoneticPr fontId="3"/>
  </si>
  <si>
    <t>「国加算等」算出シート</t>
    <rPh sb="1" eb="5">
      <t>クニカサントウ</t>
    </rPh>
    <rPh sb="6" eb="8">
      <t>サンシュツ</t>
    </rPh>
    <phoneticPr fontId="3"/>
  </si>
  <si>
    <t>※「所要額調書」の「④国加算等」の算出のため、入居者ごとに作成してください。</t>
    <rPh sb="2" eb="4">
      <t>ショヨウ</t>
    </rPh>
    <rPh sb="4" eb="5">
      <t>ガク</t>
    </rPh>
    <rPh sb="5" eb="7">
      <t>チョウショ</t>
    </rPh>
    <rPh sb="11" eb="15">
      <t>クニカサンナド</t>
    </rPh>
    <rPh sb="17" eb="19">
      <t>サンシュツ</t>
    </rPh>
    <rPh sb="23" eb="26">
      <t>ニュウキョシャ</t>
    </rPh>
    <rPh sb="29" eb="31">
      <t>サクセイ</t>
    </rPh>
    <phoneticPr fontId="16"/>
  </si>
  <si>
    <t>東金市障害者グループホーム運営費補助金申請書</t>
    <rPh sb="0" eb="3">
      <t>トウガネシ</t>
    </rPh>
    <rPh sb="3" eb="6">
      <t>ショウガイシャ</t>
    </rPh>
    <rPh sb="13" eb="18">
      <t>ウンエイヒホジョ</t>
    </rPh>
    <rPh sb="18" eb="19">
      <t>キン</t>
    </rPh>
    <rPh sb="19" eb="22">
      <t>シンセイショ</t>
    </rPh>
    <phoneticPr fontId="3"/>
  </si>
  <si>
    <t>「報酬月額」計</t>
    <rPh sb="1" eb="5">
      <t>ホウシュウゲツガク</t>
    </rPh>
    <rPh sb="6" eb="7">
      <t>ケイ</t>
    </rPh>
    <phoneticPr fontId="3"/>
  </si>
  <si>
    <t>入居者全員の報酬月額の計（年間額）</t>
    <rPh sb="0" eb="3">
      <t>ニュウキョシャ</t>
    </rPh>
    <rPh sb="3" eb="5">
      <t>ゼンイン</t>
    </rPh>
    <rPh sb="6" eb="10">
      <t>ホウシュウゲツガク</t>
    </rPh>
    <rPh sb="11" eb="12">
      <t>ケイ</t>
    </rPh>
    <rPh sb="13" eb="15">
      <t>ネンカン</t>
    </rPh>
    <rPh sb="15" eb="16">
      <t>ガク</t>
    </rPh>
    <phoneticPr fontId="3"/>
  </si>
  <si>
    <r>
      <t xml:space="preserve">報酬月額
</t>
    </r>
    <r>
      <rPr>
        <b/>
        <sz val="10"/>
        <color rgb="FFFF0000"/>
        <rFont val="ＭＳ Ｐゴシック"/>
        <family val="3"/>
        <charset val="128"/>
      </rPr>
      <t>（円）</t>
    </r>
    <rPh sb="0" eb="4">
      <t>ホウシュウゲツガク</t>
    </rPh>
    <rPh sb="6" eb="7">
      <t>エン</t>
    </rPh>
    <phoneticPr fontId="3"/>
  </si>
  <si>
    <r>
      <t>サービス単位数</t>
    </r>
    <r>
      <rPr>
        <b/>
        <sz val="10"/>
        <color rgb="FFFF0000"/>
        <rFont val="ＭＳ Ｐゴシック"/>
        <family val="3"/>
        <charset val="128"/>
      </rPr>
      <t>（単位）</t>
    </r>
    <rPh sb="4" eb="7">
      <t>タンイスウ</t>
    </rPh>
    <rPh sb="8" eb="10">
      <t>タンイ</t>
    </rPh>
    <phoneticPr fontId="16"/>
  </si>
  <si>
    <r>
      <t>サービス単位数</t>
    </r>
    <r>
      <rPr>
        <b/>
        <sz val="9"/>
        <color rgb="FFFF0000"/>
        <rFont val="ＭＳ Ｐゴシック"/>
        <family val="3"/>
        <charset val="128"/>
      </rPr>
      <t>（単位）</t>
    </r>
    <rPh sb="4" eb="7">
      <t>タンイスウ</t>
    </rPh>
    <rPh sb="8" eb="10">
      <t>タンイ</t>
    </rPh>
    <phoneticPr fontId="16"/>
  </si>
  <si>
    <t>東金市障害者グループホーム運営費補助金所要額調書</t>
    <rPh sb="0" eb="3">
      <t>トウガネシ</t>
    </rPh>
    <rPh sb="3" eb="6">
      <t>ショウガイシャ</t>
    </rPh>
    <rPh sb="13" eb="16">
      <t>ウンエイヒ</t>
    </rPh>
    <rPh sb="16" eb="19">
      <t>ホジョキン</t>
    </rPh>
    <rPh sb="19" eb="24">
      <t>ショヨウガクチョウショ</t>
    </rPh>
    <phoneticPr fontId="4"/>
  </si>
  <si>
    <t>※対象者を10人以上で入力すると２ページ目が印刷できるようになります。</t>
    <rPh sb="1" eb="4">
      <t>タイショウシャ</t>
    </rPh>
    <rPh sb="7" eb="8">
      <t>ニン</t>
    </rPh>
    <rPh sb="8" eb="10">
      <t>イジョウ</t>
    </rPh>
    <rPh sb="11" eb="13">
      <t>ニュウリョク</t>
    </rPh>
    <rPh sb="20" eb="21">
      <t>メ</t>
    </rPh>
    <rPh sb="22" eb="24">
      <t>インサツ</t>
    </rPh>
    <phoneticPr fontId="4"/>
  </si>
  <si>
    <t>「２．対象者の内訳」の共同生活住居の名称、世話人配置、人員配置体制加算、定員、障害支援区分、入居者氏名、①利用延月数を入力します。</t>
    <rPh sb="3" eb="6">
      <t>タイショウシャ</t>
    </rPh>
    <rPh sb="7" eb="9">
      <t>ウチワケ</t>
    </rPh>
    <rPh sb="11" eb="15">
      <t>キョウドウセイカツ</t>
    </rPh>
    <rPh sb="15" eb="17">
      <t>ジュウキョ</t>
    </rPh>
    <rPh sb="18" eb="20">
      <t>メイショウ</t>
    </rPh>
    <rPh sb="21" eb="26">
      <t>セワニンハイチ</t>
    </rPh>
    <rPh sb="27" eb="35">
      <t>ジンインハイチタイセイカサン</t>
    </rPh>
    <rPh sb="36" eb="38">
      <t>テイイン</t>
    </rPh>
    <rPh sb="39" eb="43">
      <t>ショウガイシエン</t>
    </rPh>
    <rPh sb="43" eb="45">
      <t>クブン</t>
    </rPh>
    <rPh sb="46" eb="49">
      <t>ニュウキョシャ</t>
    </rPh>
    <rPh sb="49" eb="51">
      <t>シメイ</t>
    </rPh>
    <rPh sb="53" eb="55">
      <t>リヨウ</t>
    </rPh>
    <rPh sb="55" eb="56">
      <t>ノ</t>
    </rPh>
    <rPh sb="56" eb="58">
      <t>ツキスウ</t>
    </rPh>
    <rPh sb="59" eb="61">
      <t>ニュウリョク</t>
    </rPh>
    <phoneticPr fontId="4"/>
  </si>
  <si>
    <t>※対象者が10人以上の場合も「１補助金所要額」欄は１ページ目に集約されます。（２ページ目に入力は不要です。）</t>
    <rPh sb="1" eb="4">
      <t>タイショウシャ</t>
    </rPh>
    <rPh sb="7" eb="10">
      <t>ニンイジョウ</t>
    </rPh>
    <rPh sb="11" eb="13">
      <t>バアイ</t>
    </rPh>
    <rPh sb="16" eb="19">
      <t>ホジョキン</t>
    </rPh>
    <rPh sb="19" eb="22">
      <t>ショヨウガク</t>
    </rPh>
    <rPh sb="23" eb="24">
      <t>ラン</t>
    </rPh>
    <rPh sb="29" eb="30">
      <t>メ</t>
    </rPh>
    <rPh sb="31" eb="33">
      <t>シュウヤク</t>
    </rPh>
    <rPh sb="43" eb="44">
      <t>メ</t>
    </rPh>
    <rPh sb="45" eb="47">
      <t>ニュウリョク</t>
    </rPh>
    <rPh sb="48" eb="50">
      <t>フヨウ</t>
    </rPh>
    <phoneticPr fontId="4"/>
  </si>
  <si>
    <t>「国加算等」算出シート</t>
    <rPh sb="1" eb="5">
      <t>クニカサンナド</t>
    </rPh>
    <rPh sb="6" eb="8">
      <t>サンシュツ</t>
    </rPh>
    <phoneticPr fontId="4"/>
  </si>
  <si>
    <t>①</t>
    <phoneticPr fontId="4"/>
  </si>
  <si>
    <t>②</t>
    <phoneticPr fontId="4"/>
  </si>
  <si>
    <t>※「定員」は、住居での定員数を入力してください（実際の利用者数ではありません）。</t>
    <rPh sb="2" eb="4">
      <t>テイイン</t>
    </rPh>
    <rPh sb="7" eb="9">
      <t>ジュウキョ</t>
    </rPh>
    <rPh sb="11" eb="13">
      <t>テイイン</t>
    </rPh>
    <rPh sb="13" eb="14">
      <t>スウ</t>
    </rPh>
    <rPh sb="15" eb="17">
      <t>ニュウリョク</t>
    </rPh>
    <rPh sb="24" eb="26">
      <t>ジッサイ</t>
    </rPh>
    <rPh sb="27" eb="29">
      <t>リヨウ</t>
    </rPh>
    <rPh sb="29" eb="30">
      <t>シャ</t>
    </rPh>
    <rPh sb="30" eb="31">
      <t>スウ</t>
    </rPh>
    <phoneticPr fontId="4"/>
  </si>
  <si>
    <t>※日付は空欄にしてください。</t>
    <rPh sb="1" eb="3">
      <t>ヒヅケ</t>
    </rPh>
    <rPh sb="4" eb="6">
      <t>クウラン</t>
    </rPh>
    <phoneticPr fontId="3"/>
  </si>
  <si>
    <t>　・共同生活援助サービス費</t>
    <rPh sb="2" eb="8">
      <t>キョウドウセイカツエンジョ</t>
    </rPh>
    <rPh sb="12" eb="13">
      <t>ヒ</t>
    </rPh>
    <phoneticPr fontId="4"/>
  </si>
  <si>
    <t>　・人員配置体制加算</t>
    <rPh sb="2" eb="10">
      <t>ジンインハイチタイセイカサン</t>
    </rPh>
    <phoneticPr fontId="4"/>
  </si>
  <si>
    <t>　・入院時支援特別加算</t>
    <rPh sb="2" eb="4">
      <t>ニュウイン</t>
    </rPh>
    <rPh sb="4" eb="5">
      <t>ジ</t>
    </rPh>
    <rPh sb="5" eb="7">
      <t>シエン</t>
    </rPh>
    <rPh sb="7" eb="11">
      <t>トクベツカサン</t>
    </rPh>
    <phoneticPr fontId="4"/>
  </si>
  <si>
    <t>　・長期入院時支援特別加算</t>
    <rPh sb="2" eb="4">
      <t>チョウキ</t>
    </rPh>
    <rPh sb="4" eb="6">
      <t>ニュウイン</t>
    </rPh>
    <rPh sb="6" eb="7">
      <t>ジ</t>
    </rPh>
    <rPh sb="7" eb="13">
      <t>シエントクベツカサン</t>
    </rPh>
    <phoneticPr fontId="4"/>
  </si>
  <si>
    <t>　・帰宅時支援加算</t>
    <rPh sb="2" eb="5">
      <t>キタクジ</t>
    </rPh>
    <rPh sb="5" eb="7">
      <t>シエン</t>
    </rPh>
    <rPh sb="7" eb="9">
      <t>カサン</t>
    </rPh>
    <phoneticPr fontId="4"/>
  </si>
  <si>
    <t>　・長期帰宅時支援加算</t>
    <rPh sb="2" eb="4">
      <t>チョウキ</t>
    </rPh>
    <rPh sb="4" eb="6">
      <t>キタク</t>
    </rPh>
    <rPh sb="6" eb="7">
      <t>ジ</t>
    </rPh>
    <rPh sb="7" eb="11">
      <t>シエンカサン</t>
    </rPh>
    <phoneticPr fontId="4"/>
  </si>
  <si>
    <t>③</t>
    <phoneticPr fontId="4"/>
  </si>
  <si>
    <r>
      <rPr>
        <sz val="11"/>
        <rFont val="Segoe UI Symbol"/>
        <family val="3"/>
      </rPr>
      <t>➤</t>
    </r>
    <r>
      <rPr>
        <sz val="11"/>
        <rFont val="BIZ UDPゴシック"/>
        <family val="3"/>
        <charset val="128"/>
      </rPr>
      <t>交付申請額は所要額調書が作成されると自動入力されます。</t>
    </r>
    <rPh sb="2" eb="7">
      <t>コウフシンセイガク</t>
    </rPh>
    <rPh sb="8" eb="13">
      <t>ショヨウガクチョウショ</t>
    </rPh>
    <rPh sb="14" eb="16">
      <t>サクセイ</t>
    </rPh>
    <rPh sb="20" eb="24">
      <t>ジドウニュウリョク</t>
    </rPh>
    <phoneticPr fontId="4"/>
  </si>
  <si>
    <r>
      <rPr>
        <b/>
        <sz val="11"/>
        <color rgb="FF0000CC"/>
        <rFont val="Segoe UI Symbol"/>
        <family val="3"/>
      </rPr>
      <t>➤</t>
    </r>
    <r>
      <rPr>
        <b/>
        <sz val="11"/>
        <color rgb="FF0000CC"/>
        <rFont val="BIZ UDPゴシック"/>
        <family val="3"/>
        <charset val="128"/>
      </rPr>
      <t>Ａ～Ｅ欄は、この段階ではまだ入力しません。</t>
    </r>
    <phoneticPr fontId="4"/>
  </si>
  <si>
    <r>
      <rPr>
        <b/>
        <sz val="11"/>
        <color rgb="FF0000CC"/>
        <rFont val="Segoe UI Symbol"/>
        <family val="3"/>
      </rPr>
      <t>➤</t>
    </r>
    <r>
      <rPr>
        <b/>
        <sz val="11"/>
        <color rgb="FF0000CC"/>
        <rFont val="BIZ UDPゴシック"/>
        <family val="3"/>
        <charset val="128"/>
      </rPr>
      <t>「④国加算等の計」欄はここではまだ入力しません。</t>
    </r>
    <rPh sb="3" eb="6">
      <t>クニカサン</t>
    </rPh>
    <rPh sb="6" eb="7">
      <t>ナド</t>
    </rPh>
    <rPh sb="8" eb="9">
      <t>ケイ</t>
    </rPh>
    <rPh sb="10" eb="11">
      <t>ラン</t>
    </rPh>
    <rPh sb="18" eb="20">
      <t>ニュウリョク</t>
    </rPh>
    <phoneticPr fontId="4"/>
  </si>
  <si>
    <r>
      <t>※代表者の</t>
    </r>
    <r>
      <rPr>
        <u val="double"/>
        <sz val="12"/>
        <color rgb="FF0000CC"/>
        <rFont val="BIZ UDPゴシック"/>
        <family val="3"/>
        <charset val="128"/>
      </rPr>
      <t>押印は不要</t>
    </r>
    <r>
      <rPr>
        <sz val="11"/>
        <rFont val="BIZ UDPゴシック"/>
        <family val="3"/>
        <charset val="128"/>
      </rPr>
      <t>です。</t>
    </r>
    <rPh sb="1" eb="4">
      <t>ダイヒョウシャ</t>
    </rPh>
    <rPh sb="5" eb="7">
      <t>オウイン</t>
    </rPh>
    <rPh sb="8" eb="10">
      <t>フヨウ</t>
    </rPh>
    <phoneticPr fontId="3"/>
  </si>
  <si>
    <t>歳入歳出予算書抄本</t>
    <rPh sb="0" eb="4">
      <t>サイニュウサイシュツ</t>
    </rPh>
    <rPh sb="4" eb="7">
      <t>ヨサンショ</t>
    </rPh>
    <rPh sb="7" eb="9">
      <t>ショウホン</t>
    </rPh>
    <phoneticPr fontId="4"/>
  </si>
  <si>
    <r>
      <rPr>
        <b/>
        <sz val="16"/>
        <color rgb="FFFF0000"/>
        <rFont val="BIZ UDPゴシック"/>
        <family val="3"/>
        <charset val="128"/>
      </rPr>
      <t>　　↓</t>
    </r>
    <r>
      <rPr>
        <b/>
        <sz val="12"/>
        <color rgb="FFFF0000"/>
        <rFont val="BIZ UDPゴシック"/>
        <family val="3"/>
        <charset val="128"/>
      </rPr>
      <t>　様式をダブルクリックをすると、記載例のシートに移動します。</t>
    </r>
    <phoneticPr fontId="4"/>
  </si>
  <si>
    <r>
      <t>シート名：申請書　</t>
    </r>
    <r>
      <rPr>
        <sz val="10"/>
        <color theme="1"/>
        <rFont val="BIZ UDPゴシック"/>
        <family val="3"/>
        <charset val="128"/>
      </rPr>
      <t>※シートの色…オレンジ</t>
    </r>
    <rPh sb="3" eb="4">
      <t>メイ</t>
    </rPh>
    <rPh sb="5" eb="8">
      <t>シンセイショ</t>
    </rPh>
    <phoneticPr fontId="4"/>
  </si>
  <si>
    <t>手順１</t>
    <rPh sb="0" eb="2">
      <t>テジュン</t>
    </rPh>
    <phoneticPr fontId="4"/>
  </si>
  <si>
    <r>
      <t>シート名：所要額調書　</t>
    </r>
    <r>
      <rPr>
        <sz val="10"/>
        <rFont val="BIZ UDPゴシック"/>
        <family val="3"/>
        <charset val="128"/>
      </rPr>
      <t>※シートの色…ピンク</t>
    </r>
    <rPh sb="3" eb="4">
      <t>メイ</t>
    </rPh>
    <rPh sb="5" eb="8">
      <t>ショヨウガク</t>
    </rPh>
    <rPh sb="8" eb="10">
      <t>チョウショ</t>
    </rPh>
    <phoneticPr fontId="4"/>
  </si>
  <si>
    <t>手順２</t>
    <rPh sb="0" eb="2">
      <t>テジュン</t>
    </rPh>
    <phoneticPr fontId="4"/>
  </si>
  <si>
    <t>手順３</t>
    <rPh sb="0" eb="2">
      <t>テジュン</t>
    </rPh>
    <phoneticPr fontId="4"/>
  </si>
  <si>
    <r>
      <t>シート名：利用者毎　</t>
    </r>
    <r>
      <rPr>
        <sz val="10"/>
        <color theme="1"/>
        <rFont val="BIZ UDPゴシック"/>
        <family val="3"/>
        <charset val="128"/>
      </rPr>
      <t>※シートの色…みどり</t>
    </r>
    <rPh sb="3" eb="4">
      <t>メイ</t>
    </rPh>
    <rPh sb="5" eb="9">
      <t>リヨウシャマイ</t>
    </rPh>
    <phoneticPr fontId="4"/>
  </si>
  <si>
    <t>手順４</t>
    <rPh sb="0" eb="2">
      <t>テジュン</t>
    </rPh>
    <phoneticPr fontId="4"/>
  </si>
  <si>
    <t>手順５</t>
    <rPh sb="0" eb="2">
      <t>テジュン</t>
    </rPh>
    <phoneticPr fontId="4"/>
  </si>
  <si>
    <r>
      <t>※</t>
    </r>
    <r>
      <rPr>
        <u val="double"/>
        <sz val="12"/>
        <color rgb="FFFF0000"/>
        <rFont val="BIZ UDPゴシック"/>
        <family val="3"/>
        <charset val="128"/>
      </rPr>
      <t>東金市が支給決定した入居者の分のみ</t>
    </r>
    <r>
      <rPr>
        <sz val="11"/>
        <rFont val="BIZ UDPゴシック"/>
        <family val="3"/>
        <charset val="128"/>
      </rPr>
      <t>を記載してください。</t>
    </r>
    <phoneticPr fontId="4"/>
  </si>
  <si>
    <t>※「訓練等給付費」には、シート名「利用者毎」の「報酬月額計」の金額を入力します。</t>
    <rPh sb="2" eb="4">
      <t>クンレン</t>
    </rPh>
    <rPh sb="4" eb="5">
      <t>ナド</t>
    </rPh>
    <rPh sb="5" eb="8">
      <t>キュウフヒ</t>
    </rPh>
    <phoneticPr fontId="4"/>
  </si>
  <si>
    <t>※対象経費は、名称、種別、理由の如何を問わず、グループホームの運営に要する人件費、運営費等とし、建設費、修繕費、利用者が負担する食材料費、家賃、光熱水費等は含みません。</t>
    <phoneticPr fontId="4"/>
  </si>
  <si>
    <t>手順６</t>
    <rPh sb="0" eb="2">
      <t>テジュン</t>
    </rPh>
    <phoneticPr fontId="4"/>
  </si>
  <si>
    <t>「予算書」の「歳入の部」のうち、訓練等給付費＋その他の補助金＋寄付金等の額を入力します。（当補助金及び法人補てん分は含みません）</t>
    <rPh sb="1" eb="4">
      <t>ヨサンショ</t>
    </rPh>
    <rPh sb="7" eb="9">
      <t>サイニュウ</t>
    </rPh>
    <rPh sb="10" eb="11">
      <t>ブ</t>
    </rPh>
    <rPh sb="16" eb="19">
      <t>クンレンナド</t>
    </rPh>
    <rPh sb="19" eb="21">
      <t>キュウフ</t>
    </rPh>
    <rPh sb="21" eb="22">
      <t>ヒ</t>
    </rPh>
    <rPh sb="25" eb="26">
      <t>タ</t>
    </rPh>
    <rPh sb="27" eb="30">
      <t>ホジョキン</t>
    </rPh>
    <rPh sb="31" eb="34">
      <t>キフキン</t>
    </rPh>
    <rPh sb="34" eb="35">
      <t>ナド</t>
    </rPh>
    <rPh sb="36" eb="37">
      <t>ガク</t>
    </rPh>
    <rPh sb="38" eb="40">
      <t>ニュウリョク</t>
    </rPh>
    <rPh sb="45" eb="46">
      <t>トウ</t>
    </rPh>
    <rPh sb="46" eb="49">
      <t>ホジョキン</t>
    </rPh>
    <rPh sb="49" eb="50">
      <t>オヨ</t>
    </rPh>
    <rPh sb="51" eb="54">
      <t>ホウジンホ</t>
    </rPh>
    <rPh sb="56" eb="57">
      <t>ブン</t>
    </rPh>
    <rPh sb="58" eb="59">
      <t>フク</t>
    </rPh>
    <phoneticPr fontId="4"/>
  </si>
  <si>
    <r>
      <t>シート名：予算書　</t>
    </r>
    <r>
      <rPr>
        <sz val="10"/>
        <color theme="1"/>
        <rFont val="BIZ UDPゴシック"/>
        <family val="3"/>
        <charset val="128"/>
      </rPr>
      <t>※シートの色…あお</t>
    </r>
    <rPh sb="3" eb="4">
      <t>メイ</t>
    </rPh>
    <rPh sb="5" eb="8">
      <t>ヨサンショ</t>
    </rPh>
    <phoneticPr fontId="4"/>
  </si>
  <si>
    <t>詳しくは、各様式の記載例をご確認ください。</t>
    <rPh sb="0" eb="1">
      <t>クワ</t>
    </rPh>
    <rPh sb="5" eb="8">
      <t>カクヨウシキ</t>
    </rPh>
    <rPh sb="9" eb="12">
      <t>キサイレイ</t>
    </rPh>
    <rPh sb="14" eb="16">
      <t>カクニン</t>
    </rPh>
    <phoneticPr fontId="4"/>
  </si>
  <si>
    <t xml:space="preserve">名称、住所、代表者の職及び氏名、グループホームの名称を入力します。(黄色のセル）
</t>
    <rPh sb="34" eb="36">
      <t>キイロ</t>
    </rPh>
    <phoneticPr fontId="4"/>
  </si>
  <si>
    <r>
      <t>「報酬月額」に毎月国保連システムを経由する訓練等給付費の</t>
    </r>
    <r>
      <rPr>
        <u val="double"/>
        <sz val="12"/>
        <color rgb="FF0000CC"/>
        <rFont val="BIZ UDPゴシック"/>
        <family val="3"/>
        <charset val="128"/>
      </rPr>
      <t>金額</t>
    </r>
    <r>
      <rPr>
        <sz val="11"/>
        <color theme="1"/>
        <rFont val="BIZ UDPゴシック"/>
        <family val="3"/>
        <charset val="128"/>
      </rPr>
      <t>（利用者負担控除前）を入力します。（黄色のセル）</t>
    </r>
    <rPh sb="1" eb="5">
      <t>ホウシュウゲツガク</t>
    </rPh>
    <rPh sb="7" eb="9">
      <t>マイツキ</t>
    </rPh>
    <rPh sb="9" eb="12">
      <t>コクホレン</t>
    </rPh>
    <rPh sb="17" eb="19">
      <t>ケイユ</t>
    </rPh>
    <rPh sb="21" eb="24">
      <t>クンレンナド</t>
    </rPh>
    <rPh sb="24" eb="26">
      <t>キュウフ</t>
    </rPh>
    <rPh sb="26" eb="27">
      <t>ヒ</t>
    </rPh>
    <rPh sb="28" eb="30">
      <t>キンガク</t>
    </rPh>
    <rPh sb="29" eb="30">
      <t>ガク</t>
    </rPh>
    <rPh sb="31" eb="34">
      <t>リヨウシャ</t>
    </rPh>
    <rPh sb="34" eb="36">
      <t>フタン</t>
    </rPh>
    <rPh sb="36" eb="38">
      <t>コウジョ</t>
    </rPh>
    <rPh sb="38" eb="39">
      <t>マエ</t>
    </rPh>
    <rPh sb="41" eb="43">
      <t>ニュウリョク</t>
    </rPh>
    <rPh sb="48" eb="50">
      <t>キイロ</t>
    </rPh>
    <phoneticPr fontId="4"/>
  </si>
  <si>
    <t>「地域単価」を入力します。（黄色のセル）</t>
    <rPh sb="1" eb="5">
      <t>チイキタンカ</t>
    </rPh>
    <rPh sb="7" eb="9">
      <t>ニュウリョク</t>
    </rPh>
    <rPh sb="14" eb="16">
      <t>キイロ</t>
    </rPh>
    <phoneticPr fontId="4"/>
  </si>
  <si>
    <r>
      <t>初めに「⑴補助金所要額」の「</t>
    </r>
    <r>
      <rPr>
        <u val="double"/>
        <sz val="12"/>
        <color rgb="FFFF0000"/>
        <rFont val="BIZ UDPゴシック"/>
        <family val="3"/>
        <charset val="128"/>
      </rPr>
      <t>対象者数</t>
    </r>
    <r>
      <rPr>
        <sz val="11"/>
        <color theme="1"/>
        <rFont val="BIZ UDPゴシック"/>
        <family val="3"/>
        <charset val="128"/>
      </rPr>
      <t>」を入力します。（黄色のセル）</t>
    </r>
    <rPh sb="0" eb="1">
      <t>ハジ</t>
    </rPh>
    <rPh sb="5" eb="11">
      <t>ホジョキンショヨウガク</t>
    </rPh>
    <rPh sb="14" eb="17">
      <t>タイショウシャ</t>
    </rPh>
    <rPh sb="17" eb="18">
      <t>スウ</t>
    </rPh>
    <rPh sb="20" eb="22">
      <t>ニュウリョク</t>
    </rPh>
    <rPh sb="27" eb="29">
      <t>キイロ</t>
    </rPh>
    <phoneticPr fontId="4"/>
  </si>
  <si>
    <t>「④国加算等の計」欄に「「国加算等」算出シート」で集計した利用者ごとの「国加算等の計」の額を入力します。（黄色のセル）</t>
    <rPh sb="2" eb="5">
      <t>クニカサン</t>
    </rPh>
    <rPh sb="5" eb="6">
      <t>ナド</t>
    </rPh>
    <rPh sb="7" eb="8">
      <t>ケイ</t>
    </rPh>
    <rPh sb="9" eb="10">
      <t>ラン</t>
    </rPh>
    <rPh sb="25" eb="27">
      <t>シュウケイ</t>
    </rPh>
    <rPh sb="29" eb="32">
      <t>リヨウシャ</t>
    </rPh>
    <rPh sb="36" eb="37">
      <t>クニ</t>
    </rPh>
    <rPh sb="37" eb="40">
      <t>カサンナド</t>
    </rPh>
    <rPh sb="41" eb="42">
      <t>ケイ</t>
    </rPh>
    <rPh sb="44" eb="45">
      <t>ガク</t>
    </rPh>
    <rPh sb="46" eb="48">
      <t>ニュウリョク</t>
    </rPh>
    <rPh sb="53" eb="55">
      <t>キイロ</t>
    </rPh>
    <phoneticPr fontId="4"/>
  </si>
  <si>
    <t>「歳出の部」を入力します。（黄色のセル）</t>
    <rPh sb="1" eb="3">
      <t>サイシュツ</t>
    </rPh>
    <rPh sb="4" eb="5">
      <t>ブ</t>
    </rPh>
    <rPh sb="7" eb="9">
      <t>ニュウリョク</t>
    </rPh>
    <rPh sb="14" eb="16">
      <t>キイロ</t>
    </rPh>
    <phoneticPr fontId="4"/>
  </si>
  <si>
    <t>「歳入の部」を入力します。（黄色のセル）</t>
    <rPh sb="1" eb="3">
      <t>サイニュウ</t>
    </rPh>
    <rPh sb="4" eb="5">
      <t>ブ</t>
    </rPh>
    <rPh sb="7" eb="9">
      <t>ニュウリョク</t>
    </rPh>
    <rPh sb="14" eb="16">
      <t>キイロ</t>
    </rPh>
    <phoneticPr fontId="4"/>
  </si>
  <si>
    <t>「寄付金その他の収入予定額」（Ｂ）欄を入力します。（黄色のセル）</t>
    <rPh sb="17" eb="18">
      <t>ラン</t>
    </rPh>
    <rPh sb="19" eb="21">
      <t>ニュウリョク</t>
    </rPh>
    <rPh sb="26" eb="28">
      <t>キイロ</t>
    </rPh>
    <phoneticPr fontId="4"/>
  </si>
  <si>
    <t>令和　　　年　　　月　　　日</t>
    <rPh sb="0" eb="2">
      <t>レイワ</t>
    </rPh>
    <rPh sb="5" eb="6">
      <t>ネン</t>
    </rPh>
    <rPh sb="9" eb="10">
      <t>ガツ</t>
    </rPh>
    <rPh sb="13" eb="14">
      <t>ニチ</t>
    </rPh>
    <phoneticPr fontId="4"/>
  </si>
  <si>
    <r>
      <t>「サービス単位数」欄の下記項目ごとに国保連の請求明細書を元に</t>
    </r>
    <r>
      <rPr>
        <u val="double"/>
        <sz val="12"/>
        <color rgb="FF0000CC"/>
        <rFont val="BIZ UDPゴシック"/>
        <family val="3"/>
        <charset val="128"/>
      </rPr>
      <t>単位数</t>
    </r>
    <r>
      <rPr>
        <sz val="11"/>
        <color theme="1"/>
        <rFont val="BIZ UDPゴシック"/>
        <family val="3"/>
        <charset val="128"/>
      </rPr>
      <t>を入力します。（赤枠）</t>
    </r>
    <rPh sb="5" eb="8">
      <t>タンイスウ</t>
    </rPh>
    <rPh sb="9" eb="10">
      <t>ラン</t>
    </rPh>
    <rPh sb="11" eb="15">
      <t>カキコウモク</t>
    </rPh>
    <rPh sb="18" eb="21">
      <t>コクホレン</t>
    </rPh>
    <rPh sb="22" eb="24">
      <t>セイキュウ</t>
    </rPh>
    <rPh sb="24" eb="27">
      <t>メイサイショ</t>
    </rPh>
    <rPh sb="28" eb="29">
      <t>モト</t>
    </rPh>
    <rPh sb="30" eb="33">
      <t>タンイスウ</t>
    </rPh>
    <rPh sb="34" eb="36">
      <t>ニュウリョク</t>
    </rPh>
    <rPh sb="41" eb="42">
      <t>アカ</t>
    </rPh>
    <rPh sb="42" eb="43">
      <t>ワク</t>
    </rPh>
    <phoneticPr fontId="4"/>
  </si>
  <si>
    <t>連絡先</t>
    <rPh sb="0" eb="3">
      <t>レンラクサキ</t>
    </rPh>
    <phoneticPr fontId="3"/>
  </si>
  <si>
    <t>〒</t>
    <phoneticPr fontId="3"/>
  </si>
  <si>
    <t>②</t>
    <phoneticPr fontId="4"/>
  </si>
  <si>
    <t>連絡先の情報を入力します。</t>
    <rPh sb="0" eb="3">
      <t>レンラクサキ</t>
    </rPh>
    <rPh sb="4" eb="6">
      <t>ジョウホウ</t>
    </rPh>
    <rPh sb="7" eb="9">
      <t>ニュウリョク</t>
    </rPh>
    <phoneticPr fontId="4"/>
  </si>
  <si>
    <r>
      <t>誓</t>
    </r>
    <r>
      <rPr>
        <sz val="10.5"/>
        <color theme="1"/>
        <rFont val="Century"/>
        <family val="1"/>
      </rPr>
      <t xml:space="preserve"> </t>
    </r>
    <r>
      <rPr>
        <sz val="10.5"/>
        <color theme="1"/>
        <rFont val="ＭＳ 明朝"/>
        <family val="1"/>
        <charset val="128"/>
      </rPr>
      <t>約</t>
    </r>
    <r>
      <rPr>
        <sz val="10.5"/>
        <color theme="1"/>
        <rFont val="Century"/>
        <family val="1"/>
      </rPr>
      <t xml:space="preserve"> </t>
    </r>
    <r>
      <rPr>
        <sz val="10.5"/>
        <color theme="1"/>
        <rFont val="ＭＳ 明朝"/>
        <family val="1"/>
        <charset val="128"/>
      </rPr>
      <t>書</t>
    </r>
  </si>
  <si>
    <t>　（宛先）　東金市長　　　　　</t>
  </si>
  <si>
    <t>記</t>
  </si>
  <si>
    <t>令和　　年　　月　　日　</t>
    <phoneticPr fontId="3"/>
  </si>
  <si>
    <t>（法人の場合は、法人の名称及び代表者の氏名）</t>
    <phoneticPr fontId="3"/>
  </si>
  <si>
    <t>　私は、東金市が東金市暴力団排除条例（平成２４年条例第１１号）に基づき、暴力団を利することとならないよう、暴力団員による不当な行為の防止等に関する法律（平成３年法律第７７号。以下「暴対法」という。）第２条第６号に規定する暴力団員（以下「暴力団員」という。）又は暴対法第２条第２号に規定する暴力団（以下「暴力団」という。）若しくは暴力団員と密接な関係を有する者を市の事務等から排除していることを承知したうえで、下記の者に該当せず、将来においても該当しないことを誓約します。
　この誓約が虚偽であり、又はこの誓約に反したことにより、当方が不利益を被ることとなっても、異議は申し立てません。
　また、補助金等の交付を申請するにあたり、下記の者に該当しないことを確認するため、東金市からの調査に協力し、千葉県警察本部に照会することについて承諾します。</t>
    <phoneticPr fontId="3"/>
  </si>
  <si>
    <t>１</t>
    <phoneticPr fontId="3"/>
  </si>
  <si>
    <t>２</t>
    <phoneticPr fontId="3"/>
  </si>
  <si>
    <t>３</t>
    <phoneticPr fontId="3"/>
  </si>
  <si>
    <t>４</t>
    <phoneticPr fontId="3"/>
  </si>
  <si>
    <t>５</t>
    <phoneticPr fontId="3"/>
  </si>
  <si>
    <t>６</t>
    <phoneticPr fontId="3"/>
  </si>
  <si>
    <t>　法人等（個人、法人又は団体をいう。）の役員等（個人である場合はその者、法人である場合は役員又は支店若しくは営業所の代表者、団体である場合は代表者、理事等、その他経営に実質的に関与している者をいう。以下「役員等」という。）が暴力団員である者</t>
    <phoneticPr fontId="3"/>
  </si>
  <si>
    <t>　役員等が、自己、自社若しくは第三者の不正の利益を図る目的又は第三者に損害を加える目的をもって暴力団又は暴力団員を利用するなどしている者</t>
    <phoneticPr fontId="3"/>
  </si>
  <si>
    <t>　役員等が、暴力団又は暴力団員に対して、資金等を供給し、又は便宜を供与するなど直接的にあるいは積極的に暴力団の維持運営に協力し、若しくは関与している者</t>
    <phoneticPr fontId="3"/>
  </si>
  <si>
    <t>役員等が、暴力団又は暴力団員であることを知りながらこれを不当に利用するなどしている者</t>
    <phoneticPr fontId="3"/>
  </si>
  <si>
    <t>役員等が、暴力団又は暴力団員と社会的に非難されるべき関係を有している者</t>
    <phoneticPr fontId="3"/>
  </si>
  <si>
    <t>前各号のいずれかに該当する者の依頼を受けて当該補助金等の申請を行う者</t>
    <phoneticPr fontId="3"/>
  </si>
  <si>
    <r>
      <t>住　所　　　　　　　　　　　　　</t>
    </r>
    <r>
      <rPr>
        <u/>
        <sz val="10.5"/>
        <color theme="1"/>
        <rFont val="ＭＳ 明朝"/>
        <family val="1"/>
        <charset val="128"/>
      </rPr>
      <t>　　　　　　　　　　　　　</t>
    </r>
    <r>
      <rPr>
        <sz val="10.5"/>
        <color theme="1"/>
        <rFont val="ＭＳ 明朝"/>
        <family val="1"/>
        <charset val="128"/>
      </rPr>
      <t>　</t>
    </r>
    <rPh sb="0" eb="1">
      <t>ジュウ</t>
    </rPh>
    <rPh sb="2" eb="3">
      <t>ショ</t>
    </rPh>
    <phoneticPr fontId="3"/>
  </si>
  <si>
    <t>氏　名</t>
    <rPh sb="0" eb="1">
      <t>ウジ</t>
    </rPh>
    <rPh sb="2" eb="3">
      <t>ナ</t>
    </rPh>
    <phoneticPr fontId="3"/>
  </si>
  <si>
    <r>
      <t>令和８年度歳入歳出予算書</t>
    </r>
    <r>
      <rPr>
        <sz val="10"/>
        <color indexed="8"/>
        <rFont val="ＭＳ Ｐゴシック"/>
        <family val="3"/>
        <charset val="128"/>
      </rPr>
      <t>抄本</t>
    </r>
    <rPh sb="0" eb="2">
      <t>レイワ</t>
    </rPh>
    <rPh sb="9" eb="12">
      <t>ヨサンショ</t>
    </rPh>
    <phoneticPr fontId="4"/>
  </si>
  <si>
    <t>判定フラグ</t>
    <rPh sb="0" eb="2">
      <t>ハンテイ</t>
    </rPh>
    <phoneticPr fontId="3"/>
  </si>
  <si>
    <t>世話人配置</t>
    <rPh sb="0" eb="2">
      <t>セワ</t>
    </rPh>
    <rPh sb="2" eb="3">
      <t>ニン</t>
    </rPh>
    <rPh sb="3" eb="5">
      <t>ハイチ</t>
    </rPh>
    <phoneticPr fontId="4"/>
  </si>
  <si>
    <t>区分</t>
    <rPh sb="0" eb="2">
      <t>クブン</t>
    </rPh>
    <phoneticPr fontId="4"/>
  </si>
  <si>
    <t>1</t>
    <phoneticPr fontId="4"/>
  </si>
  <si>
    <t>2</t>
    <phoneticPr fontId="4"/>
  </si>
  <si>
    <t>3</t>
    <phoneticPr fontId="4"/>
  </si>
  <si>
    <t>世話人フラグ</t>
    <rPh sb="0" eb="3">
      <t>セワニン</t>
    </rPh>
    <phoneticPr fontId="3"/>
  </si>
  <si>
    <t>加算フラグ</t>
    <rPh sb="0" eb="2">
      <t>カサン</t>
    </rPh>
    <phoneticPr fontId="3"/>
  </si>
  <si>
    <t>定員フラグ</t>
    <rPh sb="0" eb="2">
      <t>テイイン</t>
    </rPh>
    <phoneticPr fontId="3"/>
  </si>
  <si>
    <t>区分フラグ</t>
    <rPh sb="0" eb="2">
      <t>クブン</t>
    </rPh>
    <phoneticPr fontId="3"/>
  </si>
  <si>
    <t>＆</t>
    <phoneticPr fontId="3"/>
  </si>
  <si>
    <t>VALUE</t>
    <phoneticPr fontId="3"/>
  </si>
  <si>
    <t>事業所名</t>
    <rPh sb="0" eb="4">
      <t>ジギョウショメイ</t>
    </rPh>
    <phoneticPr fontId="3"/>
  </si>
  <si>
    <t>報酬月額
（円）</t>
    <rPh sb="0" eb="4">
      <t>ホウシュウゲツガク</t>
    </rPh>
    <rPh sb="6" eb="7">
      <t>エン</t>
    </rPh>
    <phoneticPr fontId="3"/>
  </si>
  <si>
    <t>法人名</t>
    <rPh sb="0" eb="2">
      <t>ホウジン</t>
    </rPh>
    <rPh sb="2" eb="3">
      <t>メイ</t>
    </rPh>
    <phoneticPr fontId="3"/>
  </si>
  <si>
    <t>0475-50-1111</t>
    <phoneticPr fontId="3"/>
  </si>
  <si>
    <t>******＠************.***</t>
    <phoneticPr fontId="3"/>
  </si>
  <si>
    <t>283-0068</t>
    <phoneticPr fontId="3"/>
  </si>
  <si>
    <t>グループホームとうがね　　東金太郎</t>
    <rPh sb="13" eb="15">
      <t>トウガネ</t>
    </rPh>
    <rPh sb="15" eb="17">
      <t>タロウ</t>
    </rPh>
    <phoneticPr fontId="3"/>
  </si>
  <si>
    <t>連絡先</t>
    <rPh sb="0" eb="2">
      <t>レンラク</t>
    </rPh>
    <rPh sb="2" eb="3">
      <t>サキ</t>
    </rPh>
    <phoneticPr fontId="3"/>
  </si>
  <si>
    <t>担当者の部署（事業所名）・氏名</t>
    <rPh sb="0" eb="3">
      <t>タントウシャ</t>
    </rPh>
    <rPh sb="4" eb="6">
      <t>ブショ</t>
    </rPh>
    <rPh sb="7" eb="10">
      <t>ジギョウショ</t>
    </rPh>
    <rPh sb="10" eb="11">
      <t>メイ</t>
    </rPh>
    <rPh sb="13" eb="15">
      <t>シメイ</t>
    </rPh>
    <phoneticPr fontId="3"/>
  </si>
  <si>
    <t>電話番号</t>
    <rPh sb="0" eb="4">
      <t>デンワバンゴウ</t>
    </rPh>
    <phoneticPr fontId="3"/>
  </si>
  <si>
    <t>メールアドレス</t>
    <phoneticPr fontId="3"/>
  </si>
  <si>
    <t>郵送の送付先</t>
    <rPh sb="0" eb="2">
      <t>ユウソウ</t>
    </rPh>
    <rPh sb="3" eb="6">
      <t>ソウフサキ</t>
    </rPh>
    <phoneticPr fontId="3"/>
  </si>
  <si>
    <t>東金市東岩崎99-999</t>
    <rPh sb="0" eb="3">
      <t>トウガネシ</t>
    </rPh>
    <rPh sb="3" eb="6">
      <t>ヒガシイワサキ</t>
    </rPh>
    <phoneticPr fontId="3"/>
  </si>
  <si>
    <t>※印　訓練等給付費＋その他の補助金＋寄付金等</t>
    <rPh sb="1" eb="2">
      <t>シルシ</t>
    </rPh>
    <rPh sb="3" eb="5">
      <t>クンレン</t>
    </rPh>
    <rPh sb="5" eb="6">
      <t>ナド</t>
    </rPh>
    <rPh sb="6" eb="9">
      <t>キュウフヒ</t>
    </rPh>
    <rPh sb="12" eb="13">
      <t>タ</t>
    </rPh>
    <rPh sb="14" eb="17">
      <t>ホジョキン</t>
    </rPh>
    <rPh sb="18" eb="21">
      <t>キフキン</t>
    </rPh>
    <rPh sb="21" eb="22">
      <t>ナド</t>
    </rPh>
    <phoneticPr fontId="3"/>
  </si>
  <si>
    <t>※</t>
    <phoneticPr fontId="3"/>
  </si>
  <si>
    <t>その他の収入</t>
    <rPh sb="2" eb="3">
      <t>タ</t>
    </rPh>
    <rPh sb="4" eb="6">
      <t>シュウニュウ</t>
    </rPh>
    <phoneticPr fontId="4"/>
  </si>
  <si>
    <t>令和８年度東金市障害者グループホーム運営費補助金の交付を受けたいので、次のとおり申請します。</t>
    <phoneticPr fontId="3"/>
  </si>
  <si>
    <t>※</t>
    <phoneticPr fontId="3"/>
  </si>
  <si>
    <t>　令和８年度東金市障害者グループホーム運営費補助金の交付を受けたいので、次のとおり申請します。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</si>
</sst>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00_);[Red]\(#,##0.00\)"/>
    <numFmt numFmtId="178" formatCode="#,##0.00&quot;円&quot;"/>
    <numFmt numFmtId="179" formatCode="#,##0.00&quot; 円&quot;"/>
    <numFmt numFmtId="180" formatCode="#,##0&quot; 円&quot;"/>
    <numFmt numFmtId="181" formatCode="&quot;〒&quot;&quot;＆&quot;\♯##\-####"/>
  </numFmts>
  <fonts count="68" x14ac:knownFonts="1">
    <font>
      <sz val="10"/>
      <color theme="1"/>
      <name val="ＭＳ ゴシック"/>
      <family val="2"/>
      <charset val="128"/>
    </font>
    <font>
      <sz val="10"/>
      <color theme="1"/>
      <name val="ＭＳ ゴシック"/>
      <family val="2"/>
      <charset val="128"/>
    </font>
    <font>
      <sz val="18"/>
      <color theme="3"/>
      <name val="游ゴシック Light"/>
      <family val="2"/>
      <charset val="128"/>
      <scheme val="major"/>
    </font>
    <font>
      <sz val="6"/>
      <name val="ＭＳ ゴシック"/>
      <family val="2"/>
      <charset val="128"/>
    </font>
    <font>
      <sz val="6"/>
      <name val="ＭＳ Ｐゴシック"/>
      <family val="3"/>
      <charset val="128"/>
    </font>
    <font>
      <sz val="11"/>
      <name val="ＭＳ Ｐゴシック"/>
      <family val="3"/>
      <charset val="128"/>
    </font>
    <font>
      <sz val="10"/>
      <color theme="1"/>
      <name val="BIZ UDゴシック"/>
      <family val="3"/>
      <charset val="128"/>
    </font>
    <font>
      <sz val="10.5"/>
      <color theme="1"/>
      <name val="Century"/>
      <family val="1"/>
    </font>
    <font>
      <sz val="10.5"/>
      <color theme="1"/>
      <name val="ＭＳ 明朝"/>
      <family val="1"/>
      <charset val="128"/>
    </font>
    <font>
      <sz val="10.5"/>
      <color rgb="FF000000"/>
      <name val="ＭＳ 明朝"/>
      <family val="1"/>
      <charset val="128"/>
    </font>
    <font>
      <sz val="9"/>
      <color theme="1"/>
      <name val="BIZ UDゴシック"/>
      <family val="3"/>
      <charset val="128"/>
    </font>
    <font>
      <sz val="9"/>
      <color rgb="FF000000"/>
      <name val="BIZ UDゴシック"/>
      <family val="3"/>
      <charset val="128"/>
    </font>
    <font>
      <sz val="11"/>
      <name val="ＭＳ Ｐゴシック"/>
      <family val="3"/>
    </font>
    <font>
      <sz val="11"/>
      <color theme="1"/>
      <name val="游ゴシック"/>
      <family val="3"/>
      <charset val="128"/>
      <scheme val="minor"/>
    </font>
    <font>
      <sz val="11"/>
      <color theme="1"/>
      <name val="游ゴシック"/>
      <family val="2"/>
      <charset val="128"/>
      <scheme val="minor"/>
    </font>
    <font>
      <b/>
      <sz val="14"/>
      <color theme="1"/>
      <name val="BIZ UDPゴシック"/>
      <family val="3"/>
      <charset val="128"/>
    </font>
    <font>
      <sz val="6"/>
      <name val="游ゴシック"/>
      <family val="2"/>
      <charset val="128"/>
      <scheme val="minor"/>
    </font>
    <font>
      <sz val="10"/>
      <color theme="1"/>
      <name val="ＭＳ Ｐゴシック"/>
      <family val="3"/>
      <charset val="128"/>
    </font>
    <font>
      <sz val="12"/>
      <name val="ＭＳ Ｐゴシック"/>
      <family val="3"/>
      <charset val="128"/>
    </font>
    <font>
      <b/>
      <sz val="12"/>
      <name val="ＭＳ Ｐゴシック"/>
      <family val="3"/>
      <charset val="128"/>
    </font>
    <font>
      <u/>
      <sz val="11"/>
      <name val="ＭＳ Ｐゴシック"/>
      <family val="3"/>
      <charset val="128"/>
    </font>
    <font>
      <sz val="9"/>
      <color theme="1"/>
      <name val="ＭＳ Ｐゴシック"/>
      <family val="3"/>
      <charset val="128"/>
    </font>
    <font>
      <sz val="11"/>
      <color theme="1"/>
      <name val="ＭＳ Ｐゴシック"/>
      <family val="3"/>
      <charset val="128"/>
    </font>
    <font>
      <b/>
      <sz val="11"/>
      <color theme="1"/>
      <name val="ＭＳ Ｐゴシック"/>
      <family val="3"/>
      <charset val="128"/>
    </font>
    <font>
      <sz val="9"/>
      <name val="ＭＳ Ｐゴシック"/>
      <family val="3"/>
      <charset val="128"/>
    </font>
    <font>
      <sz val="6"/>
      <color theme="1"/>
      <name val="ＭＳ Ｐゴシック"/>
      <family val="3"/>
      <charset val="128"/>
    </font>
    <font>
      <sz val="8"/>
      <color theme="1"/>
      <name val="ＭＳ Ｐゴシック"/>
      <family val="3"/>
      <charset val="128"/>
    </font>
    <font>
      <sz val="10"/>
      <color rgb="FF000000"/>
      <name val="ＭＳ Ｐゴシック"/>
      <family val="3"/>
      <charset val="128"/>
    </font>
    <font>
      <sz val="10"/>
      <color indexed="8"/>
      <name val="ＭＳ Ｐゴシック"/>
      <family val="3"/>
      <charset val="128"/>
    </font>
    <font>
      <u/>
      <sz val="10"/>
      <color theme="1"/>
      <name val="ＭＳ Ｐゴシック"/>
      <family val="3"/>
      <charset val="128"/>
    </font>
    <font>
      <sz val="10"/>
      <name val="ＭＳ Ｐゴシック"/>
      <family val="3"/>
      <charset val="128"/>
    </font>
    <font>
      <b/>
      <sz val="10"/>
      <color indexed="8"/>
      <name val="ＭＳ Ｐゴシック"/>
      <family val="3"/>
      <charset val="128"/>
    </font>
    <font>
      <sz val="10"/>
      <color rgb="FFFF0000"/>
      <name val="ＭＳ Ｐゴシック"/>
      <family val="3"/>
      <charset val="128"/>
    </font>
    <font>
      <sz val="12"/>
      <color rgb="FFFF0000"/>
      <name val="ＭＳ Ｐゴシック"/>
      <family val="3"/>
      <charset val="128"/>
    </font>
    <font>
      <sz val="12"/>
      <color theme="1"/>
      <name val="ＭＳ Ｐゴシック"/>
      <family val="3"/>
      <charset val="128"/>
    </font>
    <font>
      <sz val="14"/>
      <color theme="1"/>
      <name val="ＭＳ Ｐゴシック"/>
      <family val="3"/>
      <charset val="128"/>
    </font>
    <font>
      <sz val="8"/>
      <color theme="0"/>
      <name val="ＭＳ Ｐゴシック"/>
      <family val="3"/>
      <charset val="128"/>
    </font>
    <font>
      <b/>
      <sz val="14"/>
      <color theme="1"/>
      <name val="ＭＳ Ｐゴシック"/>
      <family val="3"/>
      <charset val="128"/>
    </font>
    <font>
      <b/>
      <sz val="11"/>
      <color rgb="FF0000CC"/>
      <name val="ＭＳ Ｐゴシック"/>
      <family val="3"/>
      <charset val="128"/>
    </font>
    <font>
      <sz val="10"/>
      <color theme="1"/>
      <name val="ＭＳ 明朝"/>
      <family val="1"/>
      <charset val="128"/>
    </font>
    <font>
      <sz val="12"/>
      <color theme="1"/>
      <name val="游ゴシック"/>
      <family val="3"/>
      <charset val="128"/>
    </font>
    <font>
      <sz val="11"/>
      <name val="BIZ UDPゴシック"/>
      <family val="3"/>
      <charset val="128"/>
    </font>
    <font>
      <b/>
      <sz val="10"/>
      <color rgb="FFFF0000"/>
      <name val="ＭＳ Ｐゴシック"/>
      <family val="3"/>
      <charset val="128"/>
    </font>
    <font>
      <b/>
      <sz val="9"/>
      <color rgb="FFFF0000"/>
      <name val="ＭＳ Ｐゴシック"/>
      <family val="3"/>
      <charset val="128"/>
    </font>
    <font>
      <sz val="11"/>
      <color theme="1"/>
      <name val="BIZ UDPゴシック"/>
      <family val="3"/>
      <charset val="128"/>
    </font>
    <font>
      <sz val="10"/>
      <color theme="1"/>
      <name val="BIZ UDPゴシック"/>
      <family val="3"/>
      <charset val="128"/>
    </font>
    <font>
      <b/>
      <sz val="10"/>
      <color theme="1"/>
      <name val="BIZ UDPゴシック"/>
      <family val="3"/>
      <charset val="128"/>
    </font>
    <font>
      <sz val="11"/>
      <color theme="0"/>
      <name val="BIZ UDPゴシック"/>
      <family val="3"/>
      <charset val="128"/>
    </font>
    <font>
      <u val="double"/>
      <sz val="12"/>
      <color rgb="FFFF0000"/>
      <name val="BIZ UDPゴシック"/>
      <family val="3"/>
      <charset val="128"/>
    </font>
    <font>
      <u val="double"/>
      <sz val="12"/>
      <color rgb="FF0000CC"/>
      <name val="BIZ UDPゴシック"/>
      <family val="3"/>
      <charset val="128"/>
    </font>
    <font>
      <sz val="11"/>
      <name val="Segoe UI Symbol"/>
      <family val="3"/>
    </font>
    <font>
      <b/>
      <sz val="11"/>
      <color rgb="FF0000CC"/>
      <name val="BIZ UDPゴシック"/>
      <family val="3"/>
      <charset val="128"/>
    </font>
    <font>
      <b/>
      <sz val="11"/>
      <color rgb="FF0000CC"/>
      <name val="Segoe UI Symbol"/>
      <family val="3"/>
    </font>
    <font>
      <b/>
      <sz val="12"/>
      <color rgb="FFFF0000"/>
      <name val="BIZ UDPゴシック"/>
      <family val="3"/>
      <charset val="128"/>
    </font>
    <font>
      <b/>
      <sz val="16"/>
      <color rgb="FFFF0000"/>
      <name val="BIZ UDPゴシック"/>
      <family val="3"/>
      <charset val="128"/>
    </font>
    <font>
      <sz val="14"/>
      <color theme="1"/>
      <name val="BIZ UDPゴシック"/>
      <family val="3"/>
      <charset val="128"/>
    </font>
    <font>
      <sz val="10"/>
      <name val="BIZ UDPゴシック"/>
      <family val="3"/>
      <charset val="128"/>
    </font>
    <font>
      <sz val="16"/>
      <color theme="1"/>
      <name val="BIZ UDPゴシック"/>
      <family val="3"/>
      <charset val="128"/>
    </font>
    <font>
      <u/>
      <sz val="10.5"/>
      <color theme="1"/>
      <name val="ＭＳ 明朝"/>
      <family val="1"/>
      <charset val="128"/>
    </font>
    <font>
      <sz val="11"/>
      <color theme="1"/>
      <name val="Century"/>
      <family val="1"/>
    </font>
    <font>
      <sz val="8"/>
      <color theme="1"/>
      <name val="ＭＳ ゴシック"/>
      <family val="2"/>
      <charset val="128"/>
    </font>
    <font>
      <sz val="8"/>
      <color theme="1"/>
      <name val="ＭＳ 明朝"/>
      <family val="1"/>
      <charset val="128"/>
    </font>
    <font>
      <b/>
      <sz val="14"/>
      <color theme="1"/>
      <name val="ＭＳ 明朝"/>
      <family val="1"/>
      <charset val="128"/>
    </font>
    <font>
      <sz val="11"/>
      <name val="游ゴシック"/>
      <family val="3"/>
      <charset val="128"/>
      <scheme val="minor"/>
    </font>
    <font>
      <sz val="8"/>
      <color rgb="FF0000CC"/>
      <name val="BIZ UDPゴシック"/>
      <family val="3"/>
      <charset val="128"/>
    </font>
    <font>
      <sz val="11"/>
      <color rgb="FF000000"/>
      <name val="BIZ UDPゴシック"/>
      <family val="3"/>
      <charset val="128"/>
    </font>
    <font>
      <sz val="14"/>
      <color rgb="FF000000"/>
      <name val="BIZ UDPゴシック"/>
      <family val="3"/>
      <charset val="128"/>
    </font>
    <font>
      <sz val="10"/>
      <color rgb="FF000000"/>
      <name val="BIZ UDPゴシック"/>
      <family val="3"/>
      <charset val="128"/>
    </font>
  </fonts>
  <fills count="14">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FFFF99"/>
        <bgColor indexed="64"/>
      </patternFill>
    </fill>
    <fill>
      <patternFill patternType="solid">
        <fgColor rgb="FFFFFFCC"/>
        <bgColor indexed="64"/>
      </patternFill>
    </fill>
    <fill>
      <patternFill patternType="solid">
        <fgColor rgb="FF92D050"/>
        <bgColor indexed="64"/>
      </patternFill>
    </fill>
    <fill>
      <patternFill patternType="solid">
        <fgColor rgb="FFFFC000"/>
        <bgColor indexed="64"/>
      </patternFill>
    </fill>
    <fill>
      <patternFill patternType="solid">
        <fgColor rgb="FFFF99CC"/>
        <bgColor indexed="64"/>
      </patternFill>
    </fill>
    <fill>
      <patternFill patternType="solid">
        <fgColor rgb="FF00B0F0"/>
        <bgColor indexed="64"/>
      </patternFill>
    </fill>
    <fill>
      <patternFill patternType="solid">
        <fgColor theme="1"/>
        <bgColor indexed="64"/>
      </patternFill>
    </fill>
    <fill>
      <patternFill patternType="solid">
        <fgColor theme="8" tint="0.79998168889431442"/>
        <bgColor indexed="64"/>
      </patternFill>
    </fill>
    <fill>
      <patternFill patternType="solid">
        <fgColor rgb="FFFFFF00"/>
        <bgColor indexed="64"/>
      </patternFill>
    </fill>
  </fills>
  <borders count="8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diagonalDown="1">
      <left style="thin">
        <color indexed="64"/>
      </left>
      <right style="thin">
        <color indexed="64"/>
      </right>
      <top/>
      <bottom style="thin">
        <color indexed="64"/>
      </bottom>
      <diagonal style="thin">
        <color indexed="64"/>
      </diagonal>
    </border>
    <border>
      <left/>
      <right style="double">
        <color auto="1"/>
      </right>
      <top/>
      <bottom/>
      <diagonal/>
    </border>
    <border>
      <left style="thin">
        <color indexed="64"/>
      </left>
      <right style="thin">
        <color indexed="64"/>
      </right>
      <top/>
      <bottom style="double">
        <color indexed="64"/>
      </bottom>
      <diagonal/>
    </border>
    <border diagonalDown="1">
      <left style="thin">
        <color indexed="64"/>
      </left>
      <right style="thin">
        <color indexed="64"/>
      </right>
      <top/>
      <bottom style="double">
        <color indexed="64"/>
      </bottom>
      <diagonal style="thin">
        <color indexed="64"/>
      </diagonal>
    </border>
    <border diagonalDown="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diagonalDown="1">
      <left style="medium">
        <color indexed="64"/>
      </left>
      <right style="medium">
        <color indexed="64"/>
      </right>
      <top style="thin">
        <color indexed="64"/>
      </top>
      <bottom style="medium">
        <color indexed="64"/>
      </bottom>
      <diagonal style="thin">
        <color indexed="64"/>
      </diagonal>
    </border>
    <border diagonalDown="1">
      <left style="medium">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rgb="FFFF0000"/>
      </left>
      <right style="double">
        <color rgb="FFFF0000"/>
      </right>
      <top style="double">
        <color rgb="FFFF0000"/>
      </top>
      <bottom style="double">
        <color rgb="FFFF0000"/>
      </bottom>
      <diagonal/>
    </border>
    <border>
      <left style="double">
        <color rgb="FFFF0000"/>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indexed="64"/>
      </left>
      <right style="thin">
        <color indexed="64"/>
      </right>
      <top style="double">
        <color rgb="FFFF0000"/>
      </top>
      <bottom style="thin">
        <color indexed="64"/>
      </bottom>
      <diagonal/>
    </border>
    <border>
      <left style="thin">
        <color indexed="64"/>
      </left>
      <right/>
      <top style="double">
        <color rgb="FFFF0000"/>
      </top>
      <bottom style="thin">
        <color indexed="64"/>
      </bottom>
      <diagonal/>
    </border>
    <border>
      <left style="thin">
        <color indexed="64"/>
      </left>
      <right style="double">
        <color rgb="FFFF0000"/>
      </right>
      <top style="double">
        <color rgb="FFFF0000"/>
      </top>
      <bottom style="thin">
        <color indexed="64"/>
      </bottom>
      <diagonal/>
    </border>
    <border>
      <left style="double">
        <color rgb="FFFF0000"/>
      </left>
      <right/>
      <top style="thin">
        <color indexed="64"/>
      </top>
      <bottom style="thin">
        <color indexed="64"/>
      </bottom>
      <diagonal/>
    </border>
    <border>
      <left style="thin">
        <color indexed="64"/>
      </left>
      <right style="double">
        <color rgb="FFFF0000"/>
      </right>
      <top style="thin">
        <color indexed="64"/>
      </top>
      <bottom style="thin">
        <color indexed="64"/>
      </bottom>
      <diagonal/>
    </border>
    <border>
      <left/>
      <right style="thin">
        <color indexed="64"/>
      </right>
      <top style="thin">
        <color indexed="64"/>
      </top>
      <bottom style="double">
        <color rgb="FFFF0000"/>
      </bottom>
      <diagonal/>
    </border>
    <border>
      <left style="thin">
        <color indexed="64"/>
      </left>
      <right style="thin">
        <color indexed="64"/>
      </right>
      <top style="thin">
        <color indexed="64"/>
      </top>
      <bottom style="double">
        <color rgb="FFFF0000"/>
      </bottom>
      <diagonal/>
    </border>
    <border>
      <left style="thin">
        <color indexed="64"/>
      </left>
      <right/>
      <top style="thin">
        <color indexed="64"/>
      </top>
      <bottom style="double">
        <color rgb="FFFF0000"/>
      </bottom>
      <diagonal/>
    </border>
    <border>
      <left style="thin">
        <color indexed="64"/>
      </left>
      <right style="double">
        <color rgb="FFFF0000"/>
      </right>
      <top style="thin">
        <color indexed="64"/>
      </top>
      <bottom style="double">
        <color rgb="FFFF0000"/>
      </bottom>
      <diagonal/>
    </border>
    <border>
      <left style="double">
        <color rgb="FFFF0000"/>
      </left>
      <right style="double">
        <color rgb="FFFF0000"/>
      </right>
      <top style="double">
        <color rgb="FFFF0000"/>
      </top>
      <bottom style="thin">
        <color indexed="64"/>
      </bottom>
      <diagonal/>
    </border>
    <border>
      <left style="double">
        <color rgb="FFFF0000"/>
      </left>
      <right style="double">
        <color rgb="FFFF0000"/>
      </right>
      <top style="thin">
        <color indexed="64"/>
      </top>
      <bottom style="thin">
        <color indexed="64"/>
      </bottom>
      <diagonal/>
    </border>
    <border>
      <left style="double">
        <color rgb="FFFF0000"/>
      </left>
      <right style="double">
        <color rgb="FFFF0000"/>
      </right>
      <top style="thin">
        <color indexed="64"/>
      </top>
      <bottom/>
      <diagonal/>
    </border>
    <border>
      <left style="double">
        <color rgb="FFFF0000"/>
      </left>
      <right style="double">
        <color rgb="FFFF0000"/>
      </right>
      <top style="thin">
        <color indexed="64"/>
      </top>
      <bottom style="double">
        <color rgb="FFFF0000"/>
      </bottom>
      <diagonal/>
    </border>
    <border>
      <left/>
      <right/>
      <top style="thin">
        <color indexed="64"/>
      </top>
      <bottom/>
      <diagonal/>
    </border>
    <border>
      <left style="double">
        <color rgb="FFFF0000"/>
      </left>
      <right style="thin">
        <color auto="1"/>
      </right>
      <top style="double">
        <color rgb="FFFF0000"/>
      </top>
      <bottom/>
      <diagonal/>
    </border>
    <border>
      <left/>
      <right style="thin">
        <color indexed="64"/>
      </right>
      <top style="double">
        <color rgb="FFFF0000"/>
      </top>
      <bottom/>
      <diagonal/>
    </border>
    <border>
      <left style="double">
        <color rgb="FFFF0000"/>
      </left>
      <right style="thin">
        <color auto="1"/>
      </right>
      <top style="thin">
        <color auto="1"/>
      </top>
      <bottom style="thin">
        <color auto="1"/>
      </bottom>
      <diagonal/>
    </border>
    <border>
      <left style="double">
        <color rgb="FFFF0000"/>
      </left>
      <right style="thin">
        <color auto="1"/>
      </right>
      <top/>
      <bottom style="double">
        <color rgb="FFFF0000"/>
      </bottom>
      <diagonal/>
    </border>
    <border>
      <left/>
      <right style="thin">
        <color indexed="64"/>
      </right>
      <top/>
      <bottom style="double">
        <color rgb="FFFF0000"/>
      </bottom>
      <diagonal/>
    </border>
    <border>
      <left style="double">
        <color rgb="FFFF0000"/>
      </left>
      <right/>
      <top style="double">
        <color rgb="FFFF0000"/>
      </top>
      <bottom/>
      <diagonal/>
    </border>
    <border>
      <left style="double">
        <color rgb="FFFF0000"/>
      </left>
      <right/>
      <top/>
      <bottom style="double">
        <color rgb="FFFF0000"/>
      </bottom>
      <diagonal/>
    </border>
    <border>
      <left style="thin">
        <color auto="1"/>
      </left>
      <right style="thin">
        <color auto="1"/>
      </right>
      <top style="double">
        <color rgb="FFFF0000"/>
      </top>
      <bottom/>
      <diagonal/>
    </border>
    <border>
      <left style="thin">
        <color indexed="64"/>
      </left>
      <right style="thin">
        <color indexed="64"/>
      </right>
      <top/>
      <bottom style="double">
        <color rgb="FFFF0000"/>
      </bottom>
      <diagonal/>
    </border>
    <border>
      <left style="thin">
        <color theme="1"/>
      </left>
      <right style="thin">
        <color auto="1"/>
      </right>
      <top style="double">
        <color rgb="FFFF0000"/>
      </top>
      <bottom/>
      <diagonal/>
    </border>
    <border>
      <left style="thin">
        <color theme="1"/>
      </left>
      <right style="thin">
        <color auto="1"/>
      </right>
      <top style="thin">
        <color auto="1"/>
      </top>
      <bottom style="thin">
        <color auto="1"/>
      </bottom>
      <diagonal/>
    </border>
    <border>
      <left style="thin">
        <color theme="1"/>
      </left>
      <right style="thin">
        <color auto="1"/>
      </right>
      <top/>
      <bottom style="double">
        <color rgb="FFFF0000"/>
      </bottom>
      <diagonal/>
    </border>
    <border>
      <left/>
      <right style="double">
        <color rgb="FFFF0000"/>
      </right>
      <top style="double">
        <color rgb="FFFF0000"/>
      </top>
      <bottom/>
      <diagonal/>
    </border>
    <border>
      <left/>
      <right style="double">
        <color rgb="FFFF0000"/>
      </right>
      <top style="thin">
        <color indexed="64"/>
      </top>
      <bottom style="thin">
        <color indexed="64"/>
      </bottom>
      <diagonal/>
    </border>
    <border>
      <left/>
      <right style="double">
        <color rgb="FFFF0000"/>
      </right>
      <top/>
      <bottom style="double">
        <color rgb="FFFF0000"/>
      </bottom>
      <diagonal/>
    </border>
    <border>
      <left style="thin">
        <color indexed="64"/>
      </left>
      <right/>
      <top/>
      <bottom style="double">
        <color rgb="FFFF0000"/>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right/>
      <top/>
      <bottom style="thick">
        <color theme="0" tint="-0.499984740745262"/>
      </bottom>
      <diagonal/>
    </border>
    <border>
      <left/>
      <right/>
      <top style="thick">
        <color theme="0" tint="-0.499984740745262"/>
      </top>
      <bottom style="thin">
        <color indexed="64"/>
      </bottom>
      <diagonal/>
    </border>
    <border>
      <left style="thin">
        <color indexed="64"/>
      </left>
      <right style="double">
        <color rgb="FFFF0000"/>
      </right>
      <top/>
      <bottom style="double">
        <color rgb="FFFF0000"/>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rgb="FFFF0000"/>
      </left>
      <right style="thin">
        <color auto="1"/>
      </right>
      <top style="double">
        <color rgb="FFFF0000"/>
      </top>
      <bottom style="thin">
        <color auto="1"/>
      </bottom>
      <diagonal/>
    </border>
    <border>
      <left style="double">
        <color rgb="FFFF0000"/>
      </left>
      <right style="thin">
        <color auto="1"/>
      </right>
      <top style="thin">
        <color auto="1"/>
      </top>
      <bottom style="double">
        <color rgb="FFFF0000"/>
      </bottom>
      <diagonal/>
    </border>
    <border>
      <left style="double">
        <color rgb="FFFF0000"/>
      </left>
      <right/>
      <top style="double">
        <color rgb="FFFF0000"/>
      </top>
      <bottom style="thin">
        <color auto="1"/>
      </bottom>
      <diagonal/>
    </border>
    <border>
      <left/>
      <right style="thin">
        <color indexed="64"/>
      </right>
      <top style="double">
        <color rgb="FFFF0000"/>
      </top>
      <bottom style="thin">
        <color auto="1"/>
      </bottom>
      <diagonal/>
    </border>
    <border>
      <left style="double">
        <color rgb="FFFF0000"/>
      </left>
      <right/>
      <top style="thin">
        <color auto="1"/>
      </top>
      <bottom style="double">
        <color rgb="FFFF0000"/>
      </bottom>
      <diagonal/>
    </border>
  </borders>
  <cellStyleXfs count="15">
    <xf numFmtId="0" fontId="0" fillId="0" borderId="0">
      <alignment vertical="center"/>
    </xf>
    <xf numFmtId="38" fontId="1" fillId="0" borderId="0" applyFont="0" applyFill="0" applyBorder="0" applyAlignment="0" applyProtection="0">
      <alignment vertical="center"/>
    </xf>
    <xf numFmtId="0" fontId="5" fillId="0" borderId="0"/>
    <xf numFmtId="38" fontId="5" fillId="0" borderId="0" applyFont="0" applyFill="0" applyBorder="0" applyAlignment="0" applyProtection="0"/>
    <xf numFmtId="0" fontId="5" fillId="0" borderId="0">
      <alignment vertical="center"/>
    </xf>
    <xf numFmtId="38" fontId="5" fillId="0" borderId="0" applyFont="0" applyFill="0" applyBorder="0" applyAlignment="0" applyProtection="0">
      <alignment vertical="center"/>
    </xf>
    <xf numFmtId="0" fontId="12" fillId="0" borderId="0" applyBorder="0"/>
    <xf numFmtId="38" fontId="12" fillId="0" borderId="0" applyFont="0" applyFill="0" applyBorder="0" applyAlignment="0" applyProtection="0"/>
    <xf numFmtId="0" fontId="13" fillId="0" borderId="0">
      <alignment vertical="center"/>
    </xf>
    <xf numFmtId="38" fontId="13" fillId="0" borderId="0" applyFont="0" applyFill="0" applyBorder="0" applyAlignment="0" applyProtection="0">
      <alignment vertical="center"/>
    </xf>
    <xf numFmtId="0" fontId="14" fillId="0" borderId="0">
      <alignment vertical="center"/>
    </xf>
    <xf numFmtId="0" fontId="5" fillId="0" borderId="0">
      <alignment vertical="center"/>
    </xf>
    <xf numFmtId="38" fontId="5" fillId="0" borderId="0" applyFon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cellStyleXfs>
  <cellXfs count="716">
    <xf numFmtId="0" fontId="0" fillId="0" borderId="0" xfId="0">
      <alignment vertical="center"/>
    </xf>
    <xf numFmtId="0" fontId="0" fillId="0" borderId="0" xfId="0" applyAlignment="1">
      <alignment horizontal="centerContinuous" vertical="center"/>
    </xf>
    <xf numFmtId="0" fontId="6" fillId="0" borderId="0" xfId="0" applyFont="1">
      <alignment vertical="center"/>
    </xf>
    <xf numFmtId="0" fontId="8"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left" vertical="center" indent="1"/>
    </xf>
    <xf numFmtId="0" fontId="8" fillId="0" borderId="0" xfId="0" applyFont="1" applyAlignment="1">
      <alignment horizontal="right" vertical="center"/>
    </xf>
    <xf numFmtId="0" fontId="0" fillId="0" borderId="0" xfId="0" applyAlignment="1">
      <alignment vertical="center"/>
    </xf>
    <xf numFmtId="0" fontId="0" fillId="0" borderId="0" xfId="0" applyAlignment="1">
      <alignment vertical="top"/>
    </xf>
    <xf numFmtId="0" fontId="8" fillId="0" borderId="0" xfId="0" applyFont="1" applyAlignment="1">
      <alignment vertical="center" shrinkToFit="1"/>
    </xf>
    <xf numFmtId="0" fontId="8" fillId="0" borderId="0" xfId="0" applyFont="1" applyAlignment="1">
      <alignment horizontal="centerContinuous" vertical="center"/>
    </xf>
    <xf numFmtId="0" fontId="8" fillId="0" borderId="0" xfId="0" applyFont="1" applyAlignment="1">
      <alignment horizontal="left" vertical="top"/>
    </xf>
    <xf numFmtId="0" fontId="10"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vertical="center" wrapText="1"/>
    </xf>
    <xf numFmtId="0" fontId="11" fillId="2" borderId="8" xfId="0" applyFont="1" applyFill="1" applyBorder="1" applyAlignment="1">
      <alignment horizontal="left" vertical="center" wrapText="1"/>
    </xf>
    <xf numFmtId="0" fontId="11" fillId="2" borderId="5" xfId="0" applyFont="1" applyFill="1" applyBorder="1" applyAlignment="1">
      <alignment vertical="center" wrapText="1"/>
    </xf>
    <xf numFmtId="0" fontId="11" fillId="2" borderId="6" xfId="0" applyFont="1" applyFill="1" applyBorder="1" applyAlignment="1">
      <alignment horizontal="left" vertical="center" wrapText="1"/>
    </xf>
    <xf numFmtId="0" fontId="11" fillId="2" borderId="7" xfId="0" applyFont="1" applyFill="1" applyBorder="1" applyAlignment="1">
      <alignment vertical="center" wrapText="1"/>
    </xf>
    <xf numFmtId="0" fontId="11" fillId="2" borderId="12" xfId="0" applyFont="1" applyFill="1" applyBorder="1" applyAlignment="1">
      <alignment vertical="center" wrapText="1"/>
    </xf>
    <xf numFmtId="0" fontId="11" fillId="2" borderId="3"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6" fillId="0" borderId="11" xfId="0" applyFont="1" applyBorder="1" applyAlignment="1">
      <alignment horizontal="center" vertical="center"/>
    </xf>
    <xf numFmtId="49" fontId="6" fillId="0" borderId="12" xfId="0" applyNumberFormat="1" applyFont="1" applyBorder="1">
      <alignment vertical="center"/>
    </xf>
    <xf numFmtId="49" fontId="6" fillId="0" borderId="5" xfId="0" applyNumberFormat="1" applyFont="1" applyBorder="1">
      <alignment vertical="center"/>
    </xf>
    <xf numFmtId="49" fontId="6" fillId="0" borderId="7" xfId="0" applyNumberFormat="1" applyFont="1" applyBorder="1">
      <alignment vertical="center"/>
    </xf>
    <xf numFmtId="49" fontId="6" fillId="0" borderId="3" xfId="0" applyNumberFormat="1" applyFont="1" applyBorder="1">
      <alignment vertical="center"/>
    </xf>
    <xf numFmtId="3" fontId="11" fillId="2" borderId="3" xfId="0" applyNumberFormat="1" applyFont="1" applyFill="1" applyBorder="1" applyAlignment="1">
      <alignment horizontal="right" vertical="center" wrapText="1"/>
    </xf>
    <xf numFmtId="3" fontId="11" fillId="2" borderId="5" xfId="0" applyNumberFormat="1" applyFont="1" applyFill="1" applyBorder="1" applyAlignment="1">
      <alignment horizontal="right" vertical="center" wrapText="1"/>
    </xf>
    <xf numFmtId="3" fontId="11" fillId="2" borderId="7" xfId="0" applyNumberFormat="1" applyFont="1" applyFill="1" applyBorder="1" applyAlignment="1">
      <alignment horizontal="right" vertical="center" wrapText="1"/>
    </xf>
    <xf numFmtId="3" fontId="15" fillId="0" borderId="0" xfId="0" applyNumberFormat="1" applyFont="1" applyFill="1">
      <alignment vertical="center"/>
    </xf>
    <xf numFmtId="0" fontId="0" fillId="0" borderId="0" xfId="0" applyBorder="1" applyAlignment="1">
      <alignment vertical="center"/>
    </xf>
    <xf numFmtId="0" fontId="8" fillId="0" borderId="0" xfId="0" applyFont="1" applyAlignment="1">
      <alignment horizontal="left" vertical="center"/>
    </xf>
    <xf numFmtId="3" fontId="15" fillId="0" borderId="0" xfId="0" applyNumberFormat="1" applyFont="1" applyFill="1" applyProtection="1">
      <alignment vertical="center"/>
    </xf>
    <xf numFmtId="0" fontId="6" fillId="0" borderId="2" xfId="0" applyFont="1" applyBorder="1">
      <alignment vertical="center"/>
    </xf>
    <xf numFmtId="0" fontId="17" fillId="0" borderId="0" xfId="0" applyFont="1" applyProtection="1">
      <alignment vertical="center"/>
    </xf>
    <xf numFmtId="0" fontId="18" fillId="0" borderId="0" xfId="0" applyFont="1" applyAlignment="1" applyProtection="1">
      <alignment horizontal="centerContinuous" vertical="center"/>
    </xf>
    <xf numFmtId="0" fontId="17" fillId="0" borderId="0" xfId="0" applyFont="1" applyAlignment="1" applyProtection="1">
      <alignment horizontal="centerContinuous" vertical="center"/>
    </xf>
    <xf numFmtId="0" fontId="18" fillId="0" borderId="0" xfId="0" applyFont="1" applyAlignment="1" applyProtection="1">
      <alignment vertical="center"/>
    </xf>
    <xf numFmtId="38" fontId="19" fillId="0" borderId="0" xfId="1" applyFont="1" applyBorder="1" applyAlignment="1" applyProtection="1">
      <alignment horizontal="center" vertical="center"/>
    </xf>
    <xf numFmtId="38" fontId="5" fillId="0" borderId="1" xfId="1" applyFont="1" applyBorder="1" applyAlignment="1" applyProtection="1">
      <alignment vertical="center"/>
    </xf>
    <xf numFmtId="38" fontId="5" fillId="0" borderId="0" xfId="1" applyFont="1" applyBorder="1" applyAlignment="1" applyProtection="1">
      <alignment vertical="center"/>
    </xf>
    <xf numFmtId="38" fontId="20" fillId="0" borderId="0" xfId="1" applyFont="1" applyBorder="1" applyAlignment="1" applyProtection="1">
      <alignment vertical="center"/>
    </xf>
    <xf numFmtId="0" fontId="17" fillId="0" borderId="0" xfId="0" applyFont="1" applyBorder="1" applyProtection="1">
      <alignment vertical="center"/>
    </xf>
    <xf numFmtId="0" fontId="17" fillId="0" borderId="1" xfId="0" applyFont="1" applyBorder="1" applyProtection="1">
      <alignment vertical="center"/>
    </xf>
    <xf numFmtId="0" fontId="17" fillId="0" borderId="0" xfId="0" applyFont="1" applyAlignment="1" applyProtection="1">
      <alignment horizontal="right" vertical="center"/>
    </xf>
    <xf numFmtId="0" fontId="17" fillId="0" borderId="8" xfId="0" applyFont="1" applyBorder="1" applyAlignment="1" applyProtection="1">
      <alignment horizontal="centerContinuous" vertical="center" wrapText="1"/>
    </xf>
    <xf numFmtId="0" fontId="17" fillId="0" borderId="3" xfId="0" applyFont="1" applyBorder="1" applyAlignment="1" applyProtection="1">
      <alignment horizontal="centerContinuous" vertical="center" wrapText="1"/>
    </xf>
    <xf numFmtId="0" fontId="17" fillId="0" borderId="9" xfId="0" applyFont="1" applyBorder="1" applyAlignment="1" applyProtection="1">
      <alignment horizontal="centerContinuous" vertical="center" wrapText="1"/>
    </xf>
    <xf numFmtId="0" fontId="17" fillId="0" borderId="13" xfId="0" applyFont="1" applyBorder="1" applyAlignment="1" applyProtection="1">
      <alignment horizontal="centerContinuous" vertical="center" wrapText="1"/>
    </xf>
    <xf numFmtId="0" fontId="17" fillId="0" borderId="10" xfId="0" applyFont="1" applyBorder="1" applyAlignment="1" applyProtection="1">
      <alignment horizontal="centerContinuous" vertical="center" wrapText="1"/>
    </xf>
    <xf numFmtId="0" fontId="17" fillId="0" borderId="1" xfId="0" applyFont="1" applyBorder="1" applyAlignment="1" applyProtection="1">
      <alignment horizontal="centerContinuous" vertical="center" wrapText="1"/>
    </xf>
    <xf numFmtId="38" fontId="17" fillId="0" borderId="0" xfId="1" applyFont="1" applyAlignment="1" applyProtection="1">
      <alignment vertical="center"/>
    </xf>
    <xf numFmtId="0" fontId="17" fillId="0" borderId="2" xfId="1" applyNumberFormat="1" applyFont="1" applyFill="1" applyBorder="1" applyAlignment="1" applyProtection="1">
      <alignment vertical="center"/>
    </xf>
    <xf numFmtId="0" fontId="26" fillId="0" borderId="0" xfId="0" applyFont="1" applyProtection="1">
      <alignment vertical="center"/>
    </xf>
    <xf numFmtId="177" fontId="22" fillId="0" borderId="22" xfId="0" applyNumberFormat="1" applyFont="1" applyBorder="1" applyProtection="1">
      <alignment vertical="center"/>
    </xf>
    <xf numFmtId="176" fontId="22" fillId="0" borderId="14" xfId="1" applyNumberFormat="1" applyFont="1" applyFill="1" applyBorder="1" applyProtection="1">
      <alignment vertical="center"/>
    </xf>
    <xf numFmtId="176" fontId="22" fillId="0" borderId="2" xfId="1" applyNumberFormat="1" applyFont="1" applyFill="1" applyBorder="1" applyProtection="1">
      <alignment vertical="center"/>
    </xf>
    <xf numFmtId="176" fontId="22" fillId="0" borderId="7" xfId="1" applyNumberFormat="1" applyFont="1" applyFill="1" applyBorder="1" applyProtection="1">
      <alignment vertical="center"/>
    </xf>
    <xf numFmtId="38" fontId="24" fillId="0" borderId="0" xfId="3" applyNumberFormat="1" applyFont="1" applyFill="1" applyAlignment="1" applyProtection="1">
      <alignment vertical="center"/>
    </xf>
    <xf numFmtId="38" fontId="24" fillId="0" borderId="0" xfId="2" applyNumberFormat="1" applyFont="1" applyAlignment="1" applyProtection="1">
      <alignment vertical="center"/>
    </xf>
    <xf numFmtId="0" fontId="17" fillId="0" borderId="7" xfId="0" applyFont="1" applyBorder="1" applyAlignment="1" applyProtection="1">
      <alignment horizontal="centerContinuous" vertical="center" wrapText="1"/>
    </xf>
    <xf numFmtId="38" fontId="22" fillId="0" borderId="31" xfId="1" applyFont="1" applyFill="1" applyBorder="1" applyAlignment="1" applyProtection="1">
      <alignment horizontal="center" vertical="center"/>
    </xf>
    <xf numFmtId="38" fontId="22" fillId="0" borderId="34" xfId="1" applyNumberFormat="1" applyFont="1" applyFill="1" applyBorder="1" applyAlignment="1" applyProtection="1">
      <alignment horizontal="center" vertical="center"/>
    </xf>
    <xf numFmtId="177" fontId="22" fillId="0" borderId="25" xfId="0" applyNumberFormat="1" applyFont="1" applyBorder="1" applyProtection="1">
      <alignment vertical="center"/>
    </xf>
    <xf numFmtId="176" fontId="22" fillId="0" borderId="26" xfId="1" applyNumberFormat="1" applyFont="1" applyFill="1" applyBorder="1" applyProtection="1">
      <alignment vertical="center"/>
    </xf>
    <xf numFmtId="176" fontId="22" fillId="0" borderId="27" xfId="1" applyNumberFormat="1" applyFont="1" applyFill="1" applyBorder="1" applyProtection="1">
      <alignment vertical="center"/>
    </xf>
    <xf numFmtId="176" fontId="22" fillId="0" borderId="24" xfId="1" applyNumberFormat="1" applyFont="1" applyFill="1" applyBorder="1" applyProtection="1">
      <alignment vertical="center"/>
    </xf>
    <xf numFmtId="38" fontId="22" fillId="0" borderId="15" xfId="1" applyNumberFormat="1" applyFont="1" applyFill="1" applyBorder="1" applyAlignment="1" applyProtection="1">
      <alignment horizontal="center" vertical="center"/>
    </xf>
    <xf numFmtId="38" fontId="17" fillId="0" borderId="4" xfId="1" applyFont="1" applyFill="1" applyBorder="1" applyAlignment="1" applyProtection="1">
      <alignment horizontal="center" vertical="center" wrapText="1"/>
    </xf>
    <xf numFmtId="38" fontId="24" fillId="0" borderId="11" xfId="1" applyFont="1" applyFill="1" applyBorder="1" applyAlignment="1" applyProtection="1">
      <alignment horizontal="center" vertical="center" wrapText="1"/>
    </xf>
    <xf numFmtId="176" fontId="22" fillId="0" borderId="4" xfId="1" applyNumberFormat="1" applyFont="1" applyFill="1" applyBorder="1" applyAlignment="1" applyProtection="1">
      <alignment vertical="center"/>
    </xf>
    <xf numFmtId="176" fontId="22" fillId="0" borderId="11" xfId="1" applyNumberFormat="1" applyFont="1" applyFill="1" applyBorder="1" applyAlignment="1" applyProtection="1">
      <alignment vertical="center"/>
    </xf>
    <xf numFmtId="38" fontId="17" fillId="0" borderId="4" xfId="1" applyFont="1" applyFill="1" applyBorder="1" applyAlignment="1" applyProtection="1">
      <alignment horizontal="left" vertical="center" wrapText="1"/>
    </xf>
    <xf numFmtId="176" fontId="22" fillId="0" borderId="4" xfId="1" applyNumberFormat="1" applyFont="1" applyFill="1" applyBorder="1" applyAlignment="1" applyProtection="1">
      <alignment horizontal="right" vertical="center"/>
    </xf>
    <xf numFmtId="38" fontId="5" fillId="0" borderId="2" xfId="1" applyFont="1" applyFill="1" applyBorder="1" applyAlignment="1" applyProtection="1">
      <alignment horizontal="center" vertical="center" shrinkToFit="1"/>
      <protection locked="0"/>
    </xf>
    <xf numFmtId="38" fontId="5" fillId="0" borderId="2" xfId="1" applyFont="1" applyFill="1" applyBorder="1" applyAlignment="1" applyProtection="1">
      <alignment horizontal="center" vertical="center"/>
      <protection locked="0"/>
    </xf>
    <xf numFmtId="38" fontId="5" fillId="6" borderId="2" xfId="1" applyFont="1" applyFill="1" applyBorder="1" applyAlignment="1" applyProtection="1">
      <alignment horizontal="center" vertical="center" shrinkToFit="1"/>
      <protection locked="0"/>
    </xf>
    <xf numFmtId="38" fontId="5" fillId="6" borderId="2" xfId="1" applyFont="1" applyFill="1" applyBorder="1" applyAlignment="1" applyProtection="1">
      <alignment horizontal="center" vertical="center"/>
      <protection locked="0"/>
    </xf>
    <xf numFmtId="38" fontId="5" fillId="6" borderId="11" xfId="1" applyFont="1" applyFill="1" applyBorder="1" applyAlignment="1" applyProtection="1">
      <alignment horizontal="center" vertical="center" wrapText="1"/>
      <protection locked="0"/>
    </xf>
    <xf numFmtId="38" fontId="22" fillId="6" borderId="39" xfId="1" applyFont="1" applyFill="1" applyBorder="1" applyAlignment="1" applyProtection="1">
      <alignment horizontal="center" vertical="center"/>
      <protection locked="0"/>
    </xf>
    <xf numFmtId="177" fontId="22" fillId="6" borderId="46" xfId="1" applyNumberFormat="1" applyFont="1" applyFill="1" applyBorder="1" applyAlignment="1" applyProtection="1">
      <alignment vertical="center"/>
      <protection locked="0"/>
    </xf>
    <xf numFmtId="176" fontId="22" fillId="6" borderId="51" xfId="1" applyNumberFormat="1" applyFont="1" applyFill="1" applyBorder="1" applyAlignment="1" applyProtection="1">
      <alignment vertical="center"/>
      <protection locked="0"/>
    </xf>
    <xf numFmtId="176" fontId="22" fillId="6" borderId="52" xfId="1" applyNumberFormat="1" applyFont="1" applyFill="1" applyBorder="1" applyAlignment="1" applyProtection="1">
      <alignment vertical="center"/>
      <protection locked="0"/>
    </xf>
    <xf numFmtId="176" fontId="22" fillId="6" borderId="53" xfId="1" applyNumberFormat="1" applyFont="1" applyFill="1" applyBorder="1" applyAlignment="1" applyProtection="1">
      <alignment vertical="center"/>
      <protection locked="0"/>
    </xf>
    <xf numFmtId="176" fontId="22" fillId="6" borderId="54" xfId="1" applyNumberFormat="1" applyFont="1" applyFill="1" applyBorder="1" applyAlignment="1" applyProtection="1">
      <alignment vertical="center"/>
      <protection locked="0"/>
    </xf>
    <xf numFmtId="38" fontId="5" fillId="0" borderId="3" xfId="1" applyFont="1" applyFill="1" applyBorder="1" applyAlignment="1" applyProtection="1">
      <alignment horizontal="center" vertical="center" shrinkToFit="1"/>
      <protection locked="0"/>
    </xf>
    <xf numFmtId="38" fontId="5" fillId="0" borderId="3" xfId="1" applyFont="1" applyFill="1" applyBorder="1" applyAlignment="1" applyProtection="1">
      <alignment horizontal="center" vertical="center"/>
      <protection locked="0"/>
    </xf>
    <xf numFmtId="38" fontId="24" fillId="0" borderId="3" xfId="1" applyFont="1" applyFill="1" applyBorder="1" applyAlignment="1" applyProtection="1">
      <alignment horizontal="center" vertical="center" wrapText="1"/>
    </xf>
    <xf numFmtId="38" fontId="17" fillId="0" borderId="9" xfId="1" applyFont="1" applyFill="1" applyBorder="1" applyAlignment="1" applyProtection="1">
      <alignment horizontal="centerContinuous" vertical="center" wrapText="1"/>
    </xf>
    <xf numFmtId="177" fontId="22" fillId="0" borderId="2" xfId="1" applyNumberFormat="1" applyFont="1" applyFill="1" applyBorder="1" applyAlignment="1" applyProtection="1">
      <alignment vertical="center"/>
      <protection locked="0"/>
    </xf>
    <xf numFmtId="38" fontId="17" fillId="0" borderId="2" xfId="1" applyFont="1" applyFill="1" applyBorder="1" applyAlignment="1" applyProtection="1">
      <alignment horizontal="center" vertical="center" wrapText="1"/>
    </xf>
    <xf numFmtId="176" fontId="22" fillId="0" borderId="2" xfId="1" applyNumberFormat="1" applyFont="1" applyFill="1" applyBorder="1" applyAlignment="1" applyProtection="1">
      <alignment vertical="center"/>
      <protection locked="0"/>
    </xf>
    <xf numFmtId="176" fontId="22" fillId="0" borderId="3" xfId="1" applyNumberFormat="1" applyFont="1" applyFill="1" applyBorder="1" applyAlignment="1" applyProtection="1">
      <alignment vertical="center"/>
      <protection locked="0"/>
    </xf>
    <xf numFmtId="38" fontId="17" fillId="4" borderId="4" xfId="1" applyFont="1" applyFill="1" applyBorder="1" applyAlignment="1" applyProtection="1">
      <alignment horizontal="center" vertical="center" wrapText="1"/>
    </xf>
    <xf numFmtId="38" fontId="24" fillId="4" borderId="11" xfId="1" applyFont="1" applyFill="1" applyBorder="1" applyAlignment="1" applyProtection="1">
      <alignment horizontal="center" vertical="center" wrapText="1"/>
    </xf>
    <xf numFmtId="176" fontId="22" fillId="4" borderId="4" xfId="1" applyNumberFormat="1" applyFont="1" applyFill="1" applyBorder="1" applyAlignment="1" applyProtection="1">
      <alignment vertical="center"/>
    </xf>
    <xf numFmtId="176" fontId="22" fillId="4" borderId="11" xfId="1" applyNumberFormat="1" applyFont="1" applyFill="1" applyBorder="1" applyAlignment="1" applyProtection="1">
      <alignment vertical="center"/>
    </xf>
    <xf numFmtId="38" fontId="17" fillId="4" borderId="4" xfId="1" applyFont="1" applyFill="1" applyBorder="1" applyAlignment="1" applyProtection="1">
      <alignment horizontal="left" vertical="center" wrapText="1"/>
    </xf>
    <xf numFmtId="176" fontId="22" fillId="4" borderId="4" xfId="1" applyNumberFormat="1" applyFont="1" applyFill="1" applyBorder="1" applyAlignment="1" applyProtection="1">
      <alignment horizontal="right" vertical="center"/>
    </xf>
    <xf numFmtId="0" fontId="17" fillId="0" borderId="0" xfId="0" applyFont="1" applyProtection="1">
      <alignment vertical="center"/>
      <protection locked="0"/>
    </xf>
    <xf numFmtId="38" fontId="17" fillId="0" borderId="0" xfId="1" applyFont="1" applyAlignment="1" applyProtection="1">
      <alignment vertical="center"/>
      <protection locked="0"/>
    </xf>
    <xf numFmtId="38" fontId="24" fillId="0" borderId="0" xfId="2" applyNumberFormat="1" applyFont="1" applyAlignment="1" applyProtection="1">
      <alignment vertical="center"/>
      <protection locked="0"/>
    </xf>
    <xf numFmtId="0" fontId="17" fillId="0" borderId="0" xfId="0" applyFont="1" applyFill="1" applyProtection="1">
      <alignment vertical="center"/>
    </xf>
    <xf numFmtId="0" fontId="18" fillId="0" borderId="0" xfId="0" applyFont="1" applyFill="1" applyAlignment="1" applyProtection="1">
      <alignment horizontal="centerContinuous" vertical="center"/>
    </xf>
    <xf numFmtId="0" fontId="17" fillId="0" borderId="0" xfId="0" applyFont="1" applyFill="1" applyAlignment="1" applyProtection="1">
      <alignment horizontal="centerContinuous" vertical="center"/>
    </xf>
    <xf numFmtId="0" fontId="17" fillId="0" borderId="0" xfId="0" applyFont="1" applyFill="1">
      <alignment vertical="center"/>
    </xf>
    <xf numFmtId="0" fontId="18" fillId="0" borderId="0" xfId="0" applyFont="1" applyFill="1" applyAlignment="1" applyProtection="1">
      <alignment vertical="center"/>
    </xf>
    <xf numFmtId="38" fontId="19" fillId="0" borderId="0" xfId="1" applyFont="1" applyFill="1" applyBorder="1" applyAlignment="1" applyProtection="1">
      <alignment horizontal="center" vertical="center"/>
    </xf>
    <xf numFmtId="38" fontId="5" fillId="0" borderId="1" xfId="1" applyFont="1" applyFill="1" applyBorder="1" applyAlignment="1" applyProtection="1">
      <alignment vertical="center"/>
    </xf>
    <xf numFmtId="38" fontId="5" fillId="0" borderId="0" xfId="1" applyFont="1" applyFill="1" applyBorder="1" applyAlignment="1" applyProtection="1">
      <alignment vertical="center"/>
    </xf>
    <xf numFmtId="38" fontId="20" fillId="0" borderId="0" xfId="1" applyFont="1" applyFill="1" applyBorder="1" applyAlignment="1" applyProtection="1">
      <alignment vertical="center"/>
    </xf>
    <xf numFmtId="0" fontId="17" fillId="0" borderId="0" xfId="0" applyFont="1" applyFill="1" applyBorder="1" applyProtection="1">
      <alignment vertical="center"/>
    </xf>
    <xf numFmtId="0" fontId="17" fillId="0" borderId="1" xfId="0" applyFont="1" applyFill="1" applyBorder="1" applyProtection="1">
      <alignment vertical="center"/>
    </xf>
    <xf numFmtId="0" fontId="17" fillId="0" borderId="0" xfId="0" applyFont="1" applyFill="1" applyAlignment="1" applyProtection="1">
      <alignment horizontal="right" vertical="center"/>
    </xf>
    <xf numFmtId="0" fontId="17" fillId="0" borderId="8" xfId="0" applyFont="1" applyFill="1" applyBorder="1" applyAlignment="1" applyProtection="1">
      <alignment horizontal="centerContinuous" vertical="center" wrapText="1"/>
    </xf>
    <xf numFmtId="0" fontId="17" fillId="0" borderId="3" xfId="0" applyFont="1" applyFill="1" applyBorder="1" applyAlignment="1" applyProtection="1">
      <alignment horizontal="centerContinuous" vertical="center" wrapText="1"/>
    </xf>
    <xf numFmtId="0" fontId="17" fillId="0" borderId="9" xfId="0" applyFont="1" applyFill="1" applyBorder="1" applyAlignment="1" applyProtection="1">
      <alignment horizontal="centerContinuous" vertical="center" wrapText="1"/>
    </xf>
    <xf numFmtId="0" fontId="17" fillId="0" borderId="13" xfId="0" applyFont="1" applyFill="1" applyBorder="1" applyAlignment="1" applyProtection="1">
      <alignment horizontal="centerContinuous" vertical="center" wrapText="1"/>
    </xf>
    <xf numFmtId="0" fontId="17" fillId="0" borderId="10" xfId="0" applyFont="1" applyFill="1" applyBorder="1" applyAlignment="1" applyProtection="1">
      <alignment horizontal="centerContinuous" vertical="center" wrapText="1"/>
    </xf>
    <xf numFmtId="0" fontId="17" fillId="0" borderId="1" xfId="0" applyFont="1" applyFill="1" applyBorder="1" applyAlignment="1" applyProtection="1">
      <alignment horizontal="centerContinuous" vertical="center" wrapText="1"/>
    </xf>
    <xf numFmtId="38" fontId="17" fillId="0" borderId="0" xfId="1" applyFont="1" applyFill="1" applyAlignment="1" applyProtection="1">
      <alignment vertical="center"/>
    </xf>
    <xf numFmtId="38" fontId="17" fillId="0" borderId="0" xfId="1" applyFont="1" applyFill="1" applyAlignment="1">
      <alignment vertical="center"/>
    </xf>
    <xf numFmtId="0" fontId="26" fillId="0" borderId="0" xfId="0" applyFont="1" applyFill="1" applyProtection="1">
      <alignment vertical="center"/>
    </xf>
    <xf numFmtId="38" fontId="5" fillId="0" borderId="11" xfId="1" applyFont="1" applyFill="1" applyBorder="1" applyAlignment="1" applyProtection="1">
      <alignment horizontal="center" vertical="center" wrapText="1"/>
      <protection locked="0"/>
    </xf>
    <xf numFmtId="38" fontId="17" fillId="0" borderId="0" xfId="0" applyNumberFormat="1" applyFont="1" applyFill="1">
      <alignment vertical="center"/>
    </xf>
    <xf numFmtId="38" fontId="5" fillId="0" borderId="9" xfId="1" applyFont="1" applyFill="1" applyBorder="1" applyAlignment="1" applyProtection="1">
      <alignment horizontal="center" vertical="center" wrapText="1"/>
      <protection locked="0"/>
    </xf>
    <xf numFmtId="177" fontId="22" fillId="0" borderId="22" xfId="0" applyNumberFormat="1" applyFont="1" applyFill="1" applyBorder="1" applyProtection="1">
      <alignment vertical="center"/>
    </xf>
    <xf numFmtId="38" fontId="24" fillId="0" borderId="0" xfId="2" applyNumberFormat="1" applyFont="1" applyFill="1" applyAlignment="1" applyProtection="1">
      <alignment vertical="center"/>
    </xf>
    <xf numFmtId="0" fontId="17" fillId="0" borderId="7" xfId="0" applyFont="1" applyFill="1" applyBorder="1" applyAlignment="1" applyProtection="1">
      <alignment horizontal="centerContinuous" vertical="center" wrapText="1"/>
    </xf>
    <xf numFmtId="177" fontId="22" fillId="0" borderId="25" xfId="0" applyNumberFormat="1" applyFont="1" applyFill="1" applyBorder="1" applyProtection="1">
      <alignment vertical="center"/>
    </xf>
    <xf numFmtId="38" fontId="24" fillId="0" borderId="0" xfId="2" applyNumberFormat="1" applyFont="1" applyFill="1" applyAlignment="1">
      <alignment vertical="center"/>
    </xf>
    <xf numFmtId="0" fontId="17" fillId="0" borderId="55" xfId="0" applyFont="1" applyFill="1" applyBorder="1" applyAlignment="1" applyProtection="1">
      <alignment horizontal="centerContinuous" vertical="center" wrapText="1"/>
    </xf>
    <xf numFmtId="38" fontId="22" fillId="0" borderId="2" xfId="1" applyFont="1" applyFill="1" applyBorder="1" applyAlignment="1" applyProtection="1">
      <alignment horizontal="center" vertical="center"/>
      <protection locked="0"/>
    </xf>
    <xf numFmtId="38" fontId="24" fillId="0" borderId="9" xfId="1" applyFont="1" applyFill="1" applyBorder="1" applyAlignment="1" applyProtection="1">
      <alignment horizontal="centerContinuous" vertical="center" wrapText="1"/>
    </xf>
    <xf numFmtId="38" fontId="24" fillId="0" borderId="8" xfId="1" applyFont="1" applyFill="1" applyBorder="1" applyAlignment="1" applyProtection="1">
      <alignment horizontal="centerContinuous" vertical="center" wrapText="1"/>
    </xf>
    <xf numFmtId="38" fontId="17" fillId="0" borderId="3" xfId="1" applyFont="1" applyFill="1" applyBorder="1" applyAlignment="1" applyProtection="1">
      <alignment horizontal="center" vertical="center" wrapText="1"/>
    </xf>
    <xf numFmtId="38" fontId="22" fillId="0" borderId="14" xfId="1" applyFont="1" applyFill="1" applyBorder="1" applyAlignment="1" applyProtection="1">
      <alignment horizontal="center" vertical="center"/>
    </xf>
    <xf numFmtId="0" fontId="27" fillId="0" borderId="0" xfId="8" applyFont="1" applyAlignment="1">
      <alignment horizontal="center" vertical="center"/>
    </xf>
    <xf numFmtId="0" fontId="17" fillId="0" borderId="0" xfId="8" applyFont="1">
      <alignment vertical="center"/>
    </xf>
    <xf numFmtId="0" fontId="17" fillId="0" borderId="0" xfId="8" applyFont="1" applyProtection="1">
      <alignment vertical="center"/>
    </xf>
    <xf numFmtId="0" fontId="27" fillId="0" borderId="0" xfId="8" applyFont="1" applyAlignment="1" applyProtection="1">
      <alignment horizontal="center" vertical="center"/>
    </xf>
    <xf numFmtId="0" fontId="29" fillId="0" borderId="0" xfId="8" applyFont="1" applyAlignment="1" applyProtection="1">
      <alignment horizontal="center" vertical="center"/>
    </xf>
    <xf numFmtId="0" fontId="29" fillId="0" borderId="0" xfId="8" applyFont="1" applyAlignment="1">
      <alignment horizontal="center" vertical="center"/>
    </xf>
    <xf numFmtId="0" fontId="27" fillId="0" borderId="0" xfId="8" applyFont="1" applyAlignment="1" applyProtection="1">
      <alignment horizontal="left" vertical="center"/>
    </xf>
    <xf numFmtId="0" fontId="27" fillId="0" borderId="2" xfId="8" applyFont="1" applyBorder="1" applyAlignment="1" applyProtection="1">
      <alignment horizontal="center" vertical="center" wrapText="1"/>
    </xf>
    <xf numFmtId="0" fontId="27" fillId="0" borderId="0" xfId="8" applyFont="1" applyBorder="1" applyAlignment="1">
      <alignment horizontal="center" vertical="center" wrapText="1"/>
    </xf>
    <xf numFmtId="38" fontId="27" fillId="0" borderId="3" xfId="9" applyFont="1" applyFill="1" applyBorder="1" applyAlignment="1" applyProtection="1">
      <alignment horizontal="right" vertical="center"/>
    </xf>
    <xf numFmtId="0" fontId="27" fillId="0" borderId="3" xfId="8" applyFont="1" applyBorder="1" applyAlignment="1" applyProtection="1">
      <alignment horizontal="left" vertical="center"/>
    </xf>
    <xf numFmtId="0" fontId="27" fillId="0" borderId="0" xfId="8" applyFont="1" applyBorder="1" applyAlignment="1">
      <alignment horizontal="left" vertical="center"/>
    </xf>
    <xf numFmtId="38" fontId="27" fillId="6" borderId="2" xfId="9" applyFont="1" applyFill="1" applyBorder="1" applyAlignment="1" applyProtection="1">
      <alignment horizontal="right" vertical="center"/>
      <protection locked="0"/>
    </xf>
    <xf numFmtId="0" fontId="27" fillId="0" borderId="2" xfId="8" applyFont="1" applyBorder="1" applyAlignment="1" applyProtection="1">
      <alignment horizontal="left" vertical="center"/>
      <protection locked="0"/>
    </xf>
    <xf numFmtId="38" fontId="27" fillId="0" borderId="2" xfId="9" applyFont="1" applyFill="1" applyBorder="1" applyAlignment="1" applyProtection="1">
      <alignment horizontal="right" vertical="center" wrapText="1"/>
    </xf>
    <xf numFmtId="0" fontId="27" fillId="0" borderId="0" xfId="8" applyFont="1" applyAlignment="1" applyProtection="1">
      <alignment horizontal="center" vertical="center" wrapText="1"/>
    </xf>
    <xf numFmtId="0" fontId="27" fillId="0" borderId="0" xfId="8" applyFont="1" applyAlignment="1">
      <alignment horizontal="center" vertical="center" wrapText="1"/>
    </xf>
    <xf numFmtId="0" fontId="27" fillId="0" borderId="1" xfId="8" applyFont="1" applyBorder="1" applyAlignment="1" applyProtection="1">
      <alignment vertical="center"/>
    </xf>
    <xf numFmtId="0" fontId="27" fillId="0" borderId="0" xfId="8" applyFont="1" applyBorder="1" applyAlignment="1">
      <alignment vertical="center"/>
    </xf>
    <xf numFmtId="0" fontId="30" fillId="0" borderId="3" xfId="11" applyFont="1" applyBorder="1" applyProtection="1">
      <alignment vertical="center"/>
    </xf>
    <xf numFmtId="0" fontId="30" fillId="0" borderId="4" xfId="11" applyFont="1" applyBorder="1" applyAlignment="1" applyProtection="1">
      <alignment vertical="center"/>
    </xf>
    <xf numFmtId="38" fontId="30" fillId="6" borderId="3" xfId="12" applyFont="1" applyFill="1" applyBorder="1" applyProtection="1">
      <alignment vertical="center"/>
      <protection locked="0"/>
    </xf>
    <xf numFmtId="0" fontId="27" fillId="0" borderId="4" xfId="8" applyFont="1" applyBorder="1" applyAlignment="1" applyProtection="1">
      <alignment horizontal="left" vertical="center"/>
      <protection locked="0"/>
    </xf>
    <xf numFmtId="0" fontId="30" fillId="0" borderId="2" xfId="11" applyFont="1" applyBorder="1" applyProtection="1">
      <alignment vertical="center"/>
    </xf>
    <xf numFmtId="38" fontId="30" fillId="6" borderId="2" xfId="12" applyFont="1" applyFill="1" applyBorder="1" applyProtection="1">
      <alignment vertical="center"/>
      <protection locked="0"/>
    </xf>
    <xf numFmtId="0" fontId="27" fillId="0" borderId="13" xfId="8" applyFont="1" applyBorder="1" applyAlignment="1" applyProtection="1">
      <alignment horizontal="left" vertical="center"/>
      <protection locked="0"/>
    </xf>
    <xf numFmtId="38" fontId="30" fillId="6" borderId="7" xfId="12" applyFont="1" applyFill="1" applyBorder="1" applyProtection="1">
      <alignment vertical="center"/>
      <protection locked="0"/>
    </xf>
    <xf numFmtId="38" fontId="30" fillId="6" borderId="18" xfId="12" applyFont="1" applyFill="1" applyBorder="1" applyProtection="1">
      <alignment vertical="center"/>
      <protection locked="0"/>
    </xf>
    <xf numFmtId="38" fontId="32" fillId="6" borderId="2" xfId="12" applyFont="1" applyFill="1" applyBorder="1" applyProtection="1">
      <alignment vertical="center"/>
      <protection locked="0"/>
    </xf>
    <xf numFmtId="0" fontId="30" fillId="0" borderId="11" xfId="11" applyFont="1" applyBorder="1" applyAlignment="1" applyProtection="1">
      <alignment horizontal="left" vertical="center"/>
      <protection locked="0"/>
    </xf>
    <xf numFmtId="0" fontId="30" fillId="0" borderId="4" xfId="11" applyFont="1" applyBorder="1" applyAlignment="1" applyProtection="1">
      <alignment horizontal="left" vertical="center"/>
      <protection locked="0"/>
    </xf>
    <xf numFmtId="0" fontId="27" fillId="6" borderId="2" xfId="8" applyFont="1" applyFill="1" applyBorder="1" applyAlignment="1" applyProtection="1">
      <alignment horizontal="left" vertical="center"/>
      <protection locked="0"/>
    </xf>
    <xf numFmtId="0" fontId="27" fillId="0" borderId="6" xfId="8" applyFont="1" applyBorder="1" applyAlignment="1" applyProtection="1">
      <alignment horizontal="left" vertical="center"/>
      <protection locked="0"/>
    </xf>
    <xf numFmtId="38" fontId="27" fillId="0" borderId="2" xfId="8" applyNumberFormat="1" applyFont="1" applyFill="1" applyBorder="1" applyAlignment="1" applyProtection="1">
      <alignment horizontal="right" vertical="center"/>
    </xf>
    <xf numFmtId="0" fontId="27" fillId="0" borderId="2" xfId="8" applyFont="1" applyBorder="1" applyAlignment="1" applyProtection="1">
      <alignment horizontal="left" vertical="center"/>
    </xf>
    <xf numFmtId="0" fontId="27" fillId="0" borderId="0" xfId="8" applyFont="1" applyAlignment="1" applyProtection="1">
      <alignment vertical="center"/>
    </xf>
    <xf numFmtId="0" fontId="27" fillId="0" borderId="0" xfId="8" applyFont="1" applyAlignment="1">
      <alignment vertical="center"/>
    </xf>
    <xf numFmtId="58" fontId="27" fillId="0" borderId="0" xfId="8" applyNumberFormat="1" applyFont="1" applyAlignment="1" applyProtection="1">
      <alignment horizontal="left" vertical="center"/>
    </xf>
    <xf numFmtId="0" fontId="27" fillId="0" borderId="0" xfId="8" applyFont="1" applyAlignment="1">
      <alignment horizontal="left" vertical="center"/>
    </xf>
    <xf numFmtId="58" fontId="27" fillId="0" borderId="0" xfId="8" applyNumberFormat="1" applyFont="1" applyAlignment="1" applyProtection="1">
      <alignment vertical="center"/>
    </xf>
    <xf numFmtId="0" fontId="17" fillId="0" borderId="0" xfId="8" applyFont="1" applyAlignment="1" applyProtection="1">
      <alignment vertical="center"/>
    </xf>
    <xf numFmtId="0" fontId="17" fillId="0" borderId="0" xfId="8" applyFont="1" applyAlignment="1" applyProtection="1">
      <alignment horizontal="right" vertical="center"/>
    </xf>
    <xf numFmtId="0" fontId="27" fillId="0" borderId="0" xfId="8" applyFont="1" applyAlignment="1">
      <alignment horizontal="left" vertical="center" shrinkToFit="1"/>
    </xf>
    <xf numFmtId="0" fontId="30" fillId="0" borderId="3" xfId="11" applyFont="1" applyBorder="1" applyProtection="1">
      <alignment vertical="center"/>
      <protection locked="0"/>
    </xf>
    <xf numFmtId="0" fontId="30" fillId="0" borderId="2" xfId="11" applyFont="1" applyBorder="1" applyProtection="1">
      <alignment vertical="center"/>
      <protection locked="0"/>
    </xf>
    <xf numFmtId="0" fontId="0" fillId="0" borderId="0" xfId="0" applyProtection="1">
      <alignment vertical="center"/>
    </xf>
    <xf numFmtId="0" fontId="7" fillId="0" borderId="0" xfId="0" applyFont="1" applyAlignment="1" applyProtection="1">
      <alignment horizontal="justify" vertical="center"/>
    </xf>
    <xf numFmtId="0" fontId="8" fillId="0" borderId="0" xfId="0" applyFont="1" applyAlignment="1" applyProtection="1">
      <alignment horizontal="centerContinuous" vertical="center"/>
    </xf>
    <xf numFmtId="0" fontId="0" fillId="0" borderId="0" xfId="0" applyAlignment="1" applyProtection="1">
      <alignment horizontal="centerContinuous" vertical="center"/>
    </xf>
    <xf numFmtId="0" fontId="8" fillId="0" borderId="0" xfId="0" applyFont="1" applyAlignment="1" applyProtection="1">
      <alignment horizontal="justify" vertical="center"/>
    </xf>
    <xf numFmtId="0" fontId="0" fillId="0" borderId="0" xfId="0" applyAlignment="1" applyProtection="1">
      <alignment vertical="center"/>
    </xf>
    <xf numFmtId="0" fontId="0" fillId="0" borderId="0" xfId="0" applyAlignment="1" applyProtection="1">
      <alignment vertical="top"/>
    </xf>
    <xf numFmtId="0" fontId="8" fillId="0" borderId="0" xfId="0" applyFont="1" applyAlignment="1" applyProtection="1">
      <alignment horizontal="left" vertical="top"/>
    </xf>
    <xf numFmtId="0" fontId="0" fillId="0" borderId="0" xfId="0" applyBorder="1" applyAlignment="1" applyProtection="1">
      <alignment vertical="center"/>
    </xf>
    <xf numFmtId="0" fontId="8" fillId="0" borderId="0" xfId="0" applyFont="1" applyAlignment="1" applyProtection="1">
      <alignment vertical="center" shrinkToFit="1"/>
    </xf>
    <xf numFmtId="0" fontId="8" fillId="0" borderId="0" xfId="0" applyFont="1" applyAlignment="1" applyProtection="1">
      <alignment horizontal="right" vertical="center"/>
    </xf>
    <xf numFmtId="0" fontId="34" fillId="0" borderId="0" xfId="13" applyFont="1" applyProtection="1">
      <alignment vertical="center"/>
      <protection locked="0"/>
    </xf>
    <xf numFmtId="0" fontId="17" fillId="0" borderId="0" xfId="13" applyFont="1" applyProtection="1">
      <alignment vertical="center"/>
      <protection locked="0"/>
    </xf>
    <xf numFmtId="0" fontId="17" fillId="3" borderId="15" xfId="13" applyFont="1" applyFill="1" applyBorder="1" applyAlignment="1" applyProtection="1">
      <alignment horizontal="centerContinuous" vertical="center" wrapText="1"/>
      <protection locked="0"/>
    </xf>
    <xf numFmtId="0" fontId="17" fillId="3" borderId="11" xfId="13" applyFont="1" applyFill="1" applyBorder="1" applyAlignment="1" applyProtection="1">
      <alignment horizontal="centerContinuous" vertical="center"/>
      <protection locked="0"/>
    </xf>
    <xf numFmtId="0" fontId="17" fillId="3" borderId="15" xfId="13" applyFont="1" applyFill="1" applyBorder="1" applyAlignment="1" applyProtection="1">
      <alignment horizontal="center" vertical="center" shrinkToFit="1"/>
      <protection locked="0"/>
    </xf>
    <xf numFmtId="0" fontId="24" fillId="3" borderId="3" xfId="13" applyFont="1" applyFill="1" applyBorder="1" applyAlignment="1" applyProtection="1">
      <alignment horizontal="center" vertical="center" wrapText="1"/>
      <protection locked="0"/>
    </xf>
    <xf numFmtId="0" fontId="17" fillId="3" borderId="11" xfId="13" applyFont="1" applyFill="1" applyBorder="1" applyAlignment="1" applyProtection="1">
      <alignment horizontal="center" vertical="center" shrinkToFit="1"/>
      <protection locked="0"/>
    </xf>
    <xf numFmtId="176" fontId="17" fillId="0" borderId="4" xfId="14" applyNumberFormat="1" applyFont="1" applyFill="1" applyBorder="1" applyAlignment="1" applyProtection="1">
      <alignment vertical="center" shrinkToFit="1"/>
      <protection locked="0"/>
    </xf>
    <xf numFmtId="176" fontId="17" fillId="0" borderId="2" xfId="14" applyNumberFormat="1" applyFont="1" applyFill="1" applyBorder="1" applyAlignment="1" applyProtection="1">
      <alignment vertical="center" shrinkToFit="1"/>
      <protection locked="0"/>
    </xf>
    <xf numFmtId="176" fontId="30" fillId="0" borderId="36" xfId="14" applyNumberFormat="1" applyFont="1" applyFill="1" applyBorder="1" applyAlignment="1" applyProtection="1">
      <alignment vertical="center" shrinkToFit="1"/>
      <protection locked="0"/>
    </xf>
    <xf numFmtId="0" fontId="21" fillId="3" borderId="3" xfId="13" applyFont="1" applyFill="1" applyBorder="1" applyAlignment="1" applyProtection="1">
      <alignment horizontal="center" vertical="center" wrapText="1"/>
      <protection locked="0"/>
    </xf>
    <xf numFmtId="176" fontId="17" fillId="6" borderId="4" xfId="14" applyNumberFormat="1" applyFont="1" applyFill="1" applyBorder="1" applyAlignment="1" applyProtection="1">
      <alignment vertical="center" shrinkToFit="1"/>
      <protection locked="0"/>
    </xf>
    <xf numFmtId="176" fontId="17" fillId="6" borderId="2" xfId="14" applyNumberFormat="1" applyFont="1" applyFill="1" applyBorder="1" applyAlignment="1" applyProtection="1">
      <alignment vertical="center" shrinkToFit="1"/>
      <protection locked="0"/>
    </xf>
    <xf numFmtId="176" fontId="17" fillId="6" borderId="56" xfId="14" applyNumberFormat="1" applyFont="1" applyFill="1" applyBorder="1" applyAlignment="1" applyProtection="1">
      <alignment vertical="center" shrinkToFit="1"/>
      <protection locked="0"/>
    </xf>
    <xf numFmtId="176" fontId="17" fillId="6" borderId="57" xfId="14" applyNumberFormat="1" applyFont="1" applyFill="1" applyBorder="1" applyAlignment="1" applyProtection="1">
      <alignment vertical="center" shrinkToFit="1"/>
      <protection locked="0"/>
    </xf>
    <xf numFmtId="176" fontId="17" fillId="6" borderId="42" xfId="14" applyNumberFormat="1" applyFont="1" applyFill="1" applyBorder="1" applyAlignment="1" applyProtection="1">
      <alignment vertical="center" shrinkToFit="1"/>
      <protection locked="0"/>
    </xf>
    <xf numFmtId="176" fontId="17" fillId="6" borderId="44" xfId="14" applyNumberFormat="1" applyFont="1" applyFill="1" applyBorder="1" applyAlignment="1" applyProtection="1">
      <alignment vertical="center" shrinkToFit="1"/>
      <protection locked="0"/>
    </xf>
    <xf numFmtId="176" fontId="17" fillId="6" borderId="58" xfId="14" applyNumberFormat="1" applyFont="1" applyFill="1" applyBorder="1" applyAlignment="1" applyProtection="1">
      <alignment vertical="center" shrinkToFit="1"/>
      <protection locked="0"/>
    </xf>
    <xf numFmtId="176" fontId="17" fillId="6" borderId="46" xfId="14" applyNumberFormat="1" applyFont="1" applyFill="1" applyBorder="1" applyAlignment="1" applyProtection="1">
      <alignment vertical="center" shrinkToFit="1"/>
      <protection locked="0"/>
    </xf>
    <xf numFmtId="176" fontId="17" fillId="6" borderId="59" xfId="14" applyNumberFormat="1" applyFont="1" applyFill="1" applyBorder="1" applyAlignment="1" applyProtection="1">
      <alignment vertical="center" shrinkToFit="1"/>
      <protection locked="0"/>
    </xf>
    <xf numFmtId="176" fontId="17" fillId="6" borderId="60" xfId="14" applyNumberFormat="1" applyFont="1" applyFill="1" applyBorder="1" applyAlignment="1" applyProtection="1">
      <alignment vertical="center" shrinkToFit="1"/>
      <protection locked="0"/>
    </xf>
    <xf numFmtId="176" fontId="17" fillId="6" borderId="48" xfId="14" applyNumberFormat="1" applyFont="1" applyFill="1" applyBorder="1" applyAlignment="1" applyProtection="1">
      <alignment vertical="center" shrinkToFit="1"/>
      <protection locked="0"/>
    </xf>
    <xf numFmtId="176" fontId="17" fillId="6" borderId="50" xfId="14" applyNumberFormat="1" applyFont="1" applyFill="1" applyBorder="1" applyAlignment="1" applyProtection="1">
      <alignment vertical="center" shrinkToFit="1"/>
      <protection locked="0"/>
    </xf>
    <xf numFmtId="0" fontId="17" fillId="3" borderId="11" xfId="13" applyFont="1" applyFill="1" applyBorder="1" applyAlignment="1" applyProtection="1">
      <alignment horizontal="center" vertical="center" wrapText="1"/>
      <protection locked="0"/>
    </xf>
    <xf numFmtId="0" fontId="37" fillId="0" borderId="0" xfId="13" applyFont="1" applyProtection="1">
      <alignment vertical="center"/>
      <protection locked="0"/>
    </xf>
    <xf numFmtId="0" fontId="38" fillId="0" borderId="0" xfId="13" applyFont="1" applyProtection="1">
      <alignment vertical="center"/>
      <protection locked="0"/>
    </xf>
    <xf numFmtId="176" fontId="17" fillId="0" borderId="3" xfId="14" applyNumberFormat="1" applyFont="1" applyFill="1" applyBorder="1" applyAlignment="1" applyProtection="1">
      <alignment vertical="center" shrinkToFit="1"/>
      <protection locked="0"/>
    </xf>
    <xf numFmtId="176" fontId="17" fillId="0" borderId="8" xfId="14" applyNumberFormat="1" applyFont="1" applyFill="1" applyBorder="1" applyAlignment="1" applyProtection="1">
      <alignment vertical="center" shrinkToFit="1"/>
      <protection locked="0"/>
    </xf>
    <xf numFmtId="176" fontId="17" fillId="0" borderId="7" xfId="14" applyNumberFormat="1" applyFont="1" applyFill="1" applyBorder="1" applyAlignment="1" applyProtection="1">
      <alignment vertical="center" shrinkToFit="1"/>
      <protection locked="0"/>
    </xf>
    <xf numFmtId="176" fontId="17" fillId="0" borderId="13" xfId="14" applyNumberFormat="1" applyFont="1" applyFill="1" applyBorder="1" applyAlignment="1" applyProtection="1">
      <alignment vertical="center" shrinkToFit="1"/>
      <protection locked="0"/>
    </xf>
    <xf numFmtId="0" fontId="30" fillId="0" borderId="2" xfId="11" applyFont="1" applyBorder="1" applyAlignment="1" applyProtection="1">
      <alignment vertical="center" shrinkToFit="1"/>
    </xf>
    <xf numFmtId="176" fontId="17" fillId="6" borderId="61" xfId="14" applyNumberFormat="1" applyFont="1" applyFill="1" applyBorder="1" applyAlignment="1" applyProtection="1">
      <alignment vertical="center" shrinkToFit="1"/>
      <protection locked="0"/>
    </xf>
    <xf numFmtId="176" fontId="17" fillId="6" borderId="45" xfId="14" applyNumberFormat="1" applyFont="1" applyFill="1" applyBorder="1" applyAlignment="1" applyProtection="1">
      <alignment vertical="center" shrinkToFit="1"/>
      <protection locked="0"/>
    </xf>
    <xf numFmtId="176" fontId="17" fillId="6" borderId="62" xfId="14" applyNumberFormat="1" applyFont="1" applyFill="1" applyBorder="1" applyAlignment="1" applyProtection="1">
      <alignment vertical="center" shrinkToFit="1"/>
      <protection locked="0"/>
    </xf>
    <xf numFmtId="176" fontId="17" fillId="6" borderId="63" xfId="14" applyNumberFormat="1" applyFont="1" applyFill="1" applyBorder="1" applyAlignment="1" applyProtection="1">
      <alignment vertical="center" shrinkToFit="1"/>
      <protection locked="0"/>
    </xf>
    <xf numFmtId="176" fontId="17" fillId="6" borderId="64" xfId="14" applyNumberFormat="1" applyFont="1" applyFill="1" applyBorder="1" applyAlignment="1" applyProtection="1">
      <alignment vertical="center" shrinkToFit="1"/>
      <protection locked="0"/>
    </xf>
    <xf numFmtId="176" fontId="17" fillId="6" borderId="43" xfId="14" applyNumberFormat="1" applyFont="1" applyFill="1" applyBorder="1" applyAlignment="1" applyProtection="1">
      <alignment vertical="center" shrinkToFit="1"/>
      <protection locked="0"/>
    </xf>
    <xf numFmtId="176" fontId="17" fillId="6" borderId="11" xfId="14" applyNumberFormat="1" applyFont="1" applyFill="1" applyBorder="1" applyAlignment="1" applyProtection="1">
      <alignment vertical="center" shrinkToFit="1"/>
      <protection locked="0"/>
    </xf>
    <xf numFmtId="176" fontId="17" fillId="6" borderId="49" xfId="14" applyNumberFormat="1" applyFont="1" applyFill="1" applyBorder="1" applyAlignment="1" applyProtection="1">
      <alignment vertical="center" shrinkToFit="1"/>
      <protection locked="0"/>
    </xf>
    <xf numFmtId="176" fontId="17" fillId="6" borderId="65" xfId="14" applyNumberFormat="1" applyFont="1" applyFill="1" applyBorder="1" applyAlignment="1" applyProtection="1">
      <alignment vertical="center" shrinkToFit="1"/>
      <protection locked="0"/>
    </xf>
    <xf numFmtId="176" fontId="17" fillId="6" borderId="66" xfId="14" applyNumberFormat="1" applyFont="1" applyFill="1" applyBorder="1" applyAlignment="1" applyProtection="1">
      <alignment vertical="center" shrinkToFit="1"/>
      <protection locked="0"/>
    </xf>
    <xf numFmtId="176" fontId="17" fillId="6" borderId="67" xfId="14" applyNumberFormat="1" applyFont="1" applyFill="1" applyBorder="1" applyAlignment="1" applyProtection="1">
      <alignment vertical="center" shrinkToFit="1"/>
      <protection locked="0"/>
    </xf>
    <xf numFmtId="176" fontId="17" fillId="6" borderId="68" xfId="14" applyNumberFormat="1" applyFont="1" applyFill="1" applyBorder="1" applyAlignment="1" applyProtection="1">
      <alignment vertical="center" shrinkToFit="1"/>
      <protection locked="0"/>
    </xf>
    <xf numFmtId="176" fontId="17" fillId="6" borderId="69" xfId="14" applyNumberFormat="1" applyFont="1" applyFill="1" applyBorder="1" applyAlignment="1" applyProtection="1">
      <alignment vertical="center" shrinkToFit="1"/>
      <protection locked="0"/>
    </xf>
    <xf numFmtId="176" fontId="17" fillId="6" borderId="70" xfId="14" applyNumberFormat="1" applyFont="1" applyFill="1" applyBorder="1" applyAlignment="1" applyProtection="1">
      <alignment vertical="center" shrinkToFit="1"/>
      <protection locked="0"/>
    </xf>
    <xf numFmtId="176" fontId="30" fillId="0" borderId="4" xfId="14" applyNumberFormat="1" applyFont="1" applyFill="1" applyBorder="1" applyAlignment="1" applyProtection="1">
      <alignment vertical="center" shrinkToFit="1"/>
      <protection locked="0"/>
    </xf>
    <xf numFmtId="176" fontId="30" fillId="0" borderId="2" xfId="14" applyNumberFormat="1" applyFont="1" applyFill="1" applyBorder="1" applyAlignment="1" applyProtection="1">
      <alignment vertical="center" shrinkToFit="1"/>
      <protection locked="0"/>
    </xf>
    <xf numFmtId="176" fontId="30" fillId="0" borderId="8" xfId="14" applyNumberFormat="1" applyFont="1" applyFill="1" applyBorder="1" applyAlignment="1" applyProtection="1">
      <alignment vertical="center" shrinkToFit="1"/>
      <protection locked="0"/>
    </xf>
    <xf numFmtId="176" fontId="30" fillId="0" borderId="3" xfId="14" applyNumberFormat="1" applyFont="1" applyFill="1" applyBorder="1" applyAlignment="1" applyProtection="1">
      <alignment vertical="center" shrinkToFit="1"/>
      <protection locked="0"/>
    </xf>
    <xf numFmtId="38" fontId="27" fillId="0" borderId="2" xfId="9" applyFont="1" applyFill="1" applyBorder="1" applyAlignment="1" applyProtection="1">
      <alignment horizontal="right" vertical="center"/>
      <protection locked="0"/>
    </xf>
    <xf numFmtId="38" fontId="27" fillId="0" borderId="0" xfId="9" applyFont="1" applyFill="1" applyBorder="1" applyAlignment="1" applyProtection="1">
      <alignment horizontal="right" vertical="center" wrapText="1"/>
    </xf>
    <xf numFmtId="0" fontId="27" fillId="0" borderId="1" xfId="8" applyFont="1" applyFill="1" applyBorder="1" applyAlignment="1" applyProtection="1">
      <alignment vertical="center"/>
    </xf>
    <xf numFmtId="0" fontId="27" fillId="0" borderId="2" xfId="8" applyFont="1" applyFill="1" applyBorder="1" applyAlignment="1" applyProtection="1">
      <alignment horizontal="center" vertical="center" wrapText="1"/>
    </xf>
    <xf numFmtId="38" fontId="30" fillId="0" borderId="3" xfId="12" applyFont="1" applyFill="1" applyBorder="1" applyProtection="1">
      <alignment vertical="center"/>
      <protection locked="0"/>
    </xf>
    <xf numFmtId="38" fontId="30" fillId="0" borderId="2" xfId="12" applyFont="1" applyFill="1" applyBorder="1" applyProtection="1">
      <alignment vertical="center"/>
      <protection locked="0"/>
    </xf>
    <xf numFmtId="38" fontId="30" fillId="0" borderId="7" xfId="12" applyFont="1" applyFill="1" applyBorder="1" applyProtection="1">
      <alignment vertical="center"/>
      <protection locked="0"/>
    </xf>
    <xf numFmtId="38" fontId="30" fillId="0" borderId="18" xfId="12" applyFont="1" applyFill="1" applyBorder="1" applyProtection="1">
      <alignment vertical="center"/>
      <protection locked="0"/>
    </xf>
    <xf numFmtId="38" fontId="32" fillId="0" borderId="2" xfId="12" applyFont="1" applyFill="1" applyBorder="1" applyProtection="1">
      <alignment vertical="center"/>
      <protection locked="0"/>
    </xf>
    <xf numFmtId="0" fontId="27" fillId="0" borderId="2" xfId="8" applyFont="1" applyFill="1" applyBorder="1" applyAlignment="1" applyProtection="1">
      <alignment horizontal="left" vertical="center"/>
      <protection locked="0"/>
    </xf>
    <xf numFmtId="38" fontId="5" fillId="6" borderId="2" xfId="1" applyFont="1" applyFill="1" applyBorder="1" applyAlignment="1" applyProtection="1">
      <alignment horizontal="center" vertical="center" wrapText="1"/>
      <protection locked="0"/>
    </xf>
    <xf numFmtId="0" fontId="39" fillId="0" borderId="0" xfId="0" applyFont="1" applyProtection="1">
      <alignment vertical="center"/>
    </xf>
    <xf numFmtId="0" fontId="40" fillId="0" borderId="0" xfId="13" applyFont="1">
      <alignment vertical="center"/>
    </xf>
    <xf numFmtId="0" fontId="17" fillId="0" borderId="20" xfId="13" applyFont="1" applyBorder="1" applyProtection="1">
      <alignment vertical="center"/>
      <protection locked="0"/>
    </xf>
    <xf numFmtId="0" fontId="17" fillId="0" borderId="19" xfId="13" applyFont="1" applyBorder="1" applyAlignment="1" applyProtection="1">
      <alignment horizontal="center" vertical="center"/>
      <protection locked="0"/>
    </xf>
    <xf numFmtId="38" fontId="24" fillId="0" borderId="0" xfId="2" applyNumberFormat="1" applyFont="1" applyAlignment="1" applyProtection="1">
      <alignment horizontal="left" vertical="center" wrapText="1"/>
    </xf>
    <xf numFmtId="38" fontId="22" fillId="0" borderId="34" xfId="1" applyNumberFormat="1" applyFont="1" applyFill="1" applyBorder="1" applyAlignment="1" applyProtection="1">
      <alignment horizontal="center" vertical="center"/>
    </xf>
    <xf numFmtId="38" fontId="22" fillId="4" borderId="15" xfId="1" applyNumberFormat="1" applyFont="1" applyFill="1" applyBorder="1" applyAlignment="1" applyProtection="1">
      <alignment horizontal="center" vertical="center"/>
    </xf>
    <xf numFmtId="0" fontId="41" fillId="0" borderId="0" xfId="0" applyFont="1" applyAlignment="1">
      <alignment horizontal="left" vertical="center" wrapText="1"/>
    </xf>
    <xf numFmtId="0" fontId="44" fillId="0" borderId="0" xfId="0" applyFont="1" applyAlignment="1">
      <alignment vertical="center" wrapText="1"/>
    </xf>
    <xf numFmtId="0" fontId="45" fillId="0" borderId="0" xfId="0" applyFont="1">
      <alignment vertical="center"/>
    </xf>
    <xf numFmtId="0" fontId="41" fillId="0" borderId="0" xfId="0" applyFont="1" applyAlignment="1">
      <alignment vertical="center" wrapText="1"/>
    </xf>
    <xf numFmtId="0" fontId="45" fillId="0" borderId="0" xfId="0" applyFont="1" applyAlignment="1">
      <alignment horizontal="right" vertical="top"/>
    </xf>
    <xf numFmtId="0" fontId="44" fillId="0" borderId="0" xfId="0" applyFont="1" applyAlignment="1">
      <alignment vertical="top" wrapText="1"/>
    </xf>
    <xf numFmtId="0" fontId="45" fillId="0" borderId="0" xfId="0" applyFont="1" applyAlignment="1">
      <alignment horizontal="right" vertical="center"/>
    </xf>
    <xf numFmtId="0" fontId="51" fillId="0" borderId="0" xfId="0" applyFont="1" applyAlignment="1">
      <alignment vertical="top" wrapText="1"/>
    </xf>
    <xf numFmtId="0" fontId="51" fillId="0" borderId="0" xfId="0" applyFont="1" applyAlignment="1">
      <alignment vertical="center" wrapText="1"/>
    </xf>
    <xf numFmtId="0" fontId="53" fillId="0" borderId="0" xfId="0" applyFont="1">
      <alignment vertical="center"/>
    </xf>
    <xf numFmtId="0" fontId="41" fillId="0" borderId="0" xfId="0" applyFont="1" applyBorder="1" applyAlignment="1">
      <alignment vertical="center" wrapText="1"/>
    </xf>
    <xf numFmtId="0" fontId="41" fillId="0" borderId="0" xfId="0" applyFont="1" applyAlignment="1">
      <alignment horizontal="left" vertical="top" wrapText="1"/>
    </xf>
    <xf numFmtId="0" fontId="44" fillId="8" borderId="74" xfId="0" applyFont="1" applyFill="1" applyBorder="1" applyAlignment="1">
      <alignment vertical="center" wrapText="1"/>
    </xf>
    <xf numFmtId="0" fontId="46" fillId="8" borderId="74" xfId="0" applyFont="1" applyFill="1" applyBorder="1">
      <alignment vertical="center"/>
    </xf>
    <xf numFmtId="0" fontId="55" fillId="0" borderId="0" xfId="0" applyFont="1">
      <alignment vertical="center"/>
    </xf>
    <xf numFmtId="0" fontId="56" fillId="9" borderId="74" xfId="0" applyFont="1" applyFill="1" applyBorder="1">
      <alignment vertical="center"/>
    </xf>
    <xf numFmtId="0" fontId="41" fillId="9" borderId="74" xfId="0" applyFont="1" applyFill="1" applyBorder="1" applyAlignment="1">
      <alignment vertical="center" wrapText="1"/>
    </xf>
    <xf numFmtId="0" fontId="44" fillId="7" borderId="74" xfId="0" applyFont="1" applyFill="1" applyBorder="1" applyAlignment="1">
      <alignment vertical="center" wrapText="1"/>
    </xf>
    <xf numFmtId="0" fontId="45" fillId="7" borderId="74" xfId="0" applyFont="1" applyFill="1" applyBorder="1">
      <alignment vertical="center"/>
    </xf>
    <xf numFmtId="0" fontId="45" fillId="10" borderId="74" xfId="0" applyFont="1" applyFill="1" applyBorder="1">
      <alignment vertical="center"/>
    </xf>
    <xf numFmtId="0" fontId="44" fillId="10" borderId="74" xfId="0" applyFont="1" applyFill="1" applyBorder="1" applyAlignment="1">
      <alignment vertical="center" wrapText="1"/>
    </xf>
    <xf numFmtId="0" fontId="47" fillId="11" borderId="1" xfId="0" applyFont="1" applyFill="1" applyBorder="1" applyAlignment="1">
      <alignment vertical="center" wrapText="1"/>
    </xf>
    <xf numFmtId="0" fontId="15" fillId="0" borderId="75" xfId="0" applyFont="1" applyBorder="1" applyAlignment="1">
      <alignment vertical="center" wrapText="1"/>
    </xf>
    <xf numFmtId="0" fontId="57" fillId="0" borderId="0" xfId="0" applyFont="1">
      <alignment vertical="center"/>
    </xf>
    <xf numFmtId="0" fontId="17" fillId="0" borderId="55" xfId="0" applyFont="1" applyBorder="1" applyAlignment="1" applyProtection="1">
      <alignment horizontal="centerContinuous" vertical="center" wrapText="1"/>
    </xf>
    <xf numFmtId="0" fontId="17" fillId="0" borderId="5" xfId="0" applyFont="1" applyBorder="1" applyAlignment="1" applyProtection="1">
      <alignment horizontal="centerContinuous" vertical="center" wrapText="1"/>
    </xf>
    <xf numFmtId="0" fontId="36" fillId="0" borderId="0" xfId="0" applyFont="1" applyProtection="1">
      <alignment vertical="center"/>
    </xf>
    <xf numFmtId="38" fontId="24" fillId="0" borderId="49" xfId="1" applyFont="1" applyBorder="1" applyAlignment="1" applyProtection="1">
      <alignment horizontal="centerContinuous" vertical="center" wrapText="1"/>
    </xf>
    <xf numFmtId="38" fontId="24" fillId="0" borderId="47" xfId="1" applyFont="1" applyBorder="1" applyAlignment="1" applyProtection="1">
      <alignment horizontal="centerContinuous" vertical="center" wrapText="1"/>
    </xf>
    <xf numFmtId="38" fontId="24" fillId="0" borderId="48" xfId="1" applyFont="1" applyFill="1" applyBorder="1" applyAlignment="1" applyProtection="1">
      <alignment horizontal="center" vertical="center" wrapText="1"/>
    </xf>
    <xf numFmtId="38" fontId="17" fillId="0" borderId="49" xfId="1" applyFont="1" applyFill="1" applyBorder="1" applyAlignment="1" applyProtection="1">
      <alignment horizontal="centerContinuous" vertical="center" wrapText="1"/>
    </xf>
    <xf numFmtId="38" fontId="17" fillId="0" borderId="48" xfId="1" applyFont="1" applyBorder="1" applyAlignment="1" applyProtection="1">
      <alignment horizontal="center" vertical="center" wrapText="1"/>
    </xf>
    <xf numFmtId="38" fontId="17" fillId="0" borderId="48" xfId="1" applyFont="1" applyFill="1" applyBorder="1" applyAlignment="1" applyProtection="1">
      <alignment horizontal="center" vertical="center" wrapText="1"/>
    </xf>
    <xf numFmtId="0" fontId="22" fillId="0" borderId="7" xfId="0" applyFont="1" applyBorder="1" applyAlignment="1" applyProtection="1">
      <alignment horizontal="centerContinuous" vertical="center"/>
    </xf>
    <xf numFmtId="0" fontId="22" fillId="0" borderId="24" xfId="0" applyFont="1" applyBorder="1" applyAlignment="1" applyProtection="1">
      <alignment horizontal="centerContinuous" vertical="center"/>
    </xf>
    <xf numFmtId="0" fontId="22" fillId="0" borderId="10" xfId="0" applyFont="1" applyBorder="1" applyAlignment="1" applyProtection="1">
      <alignment horizontal="centerContinuous" vertical="center"/>
    </xf>
    <xf numFmtId="0" fontId="22" fillId="0" borderId="1" xfId="0" applyFont="1" applyBorder="1" applyAlignment="1" applyProtection="1">
      <alignment horizontal="centerContinuous" vertical="center"/>
    </xf>
    <xf numFmtId="0" fontId="22" fillId="0" borderId="13" xfId="0" applyFont="1" applyBorder="1" applyAlignment="1" applyProtection="1">
      <alignment horizontal="centerContinuous" vertical="center"/>
    </xf>
    <xf numFmtId="0" fontId="17" fillId="0" borderId="0" xfId="13" applyFont="1" applyProtection="1">
      <alignment vertical="center"/>
    </xf>
    <xf numFmtId="0" fontId="34" fillId="0" borderId="0" xfId="13" applyFont="1" applyProtection="1">
      <alignment vertical="center"/>
    </xf>
    <xf numFmtId="0" fontId="38" fillId="0" borderId="0" xfId="13" applyFont="1" applyProtection="1">
      <alignment vertical="center"/>
    </xf>
    <xf numFmtId="0" fontId="17" fillId="3" borderId="46" xfId="13" applyFont="1" applyFill="1" applyBorder="1" applyAlignment="1" applyProtection="1">
      <alignment horizontal="center" vertical="center" wrapText="1"/>
    </xf>
    <xf numFmtId="0" fontId="17" fillId="3" borderId="15" xfId="13" applyFont="1" applyFill="1" applyBorder="1" applyAlignment="1" applyProtection="1">
      <alignment horizontal="centerContinuous" vertical="center" wrapText="1"/>
    </xf>
    <xf numFmtId="0" fontId="17" fillId="3" borderId="11" xfId="13" applyFont="1" applyFill="1" applyBorder="1" applyAlignment="1" applyProtection="1">
      <alignment horizontal="centerContinuous" vertical="center"/>
    </xf>
    <xf numFmtId="0" fontId="17" fillId="3" borderId="15" xfId="13" applyFont="1" applyFill="1" applyBorder="1" applyAlignment="1" applyProtection="1">
      <alignment horizontal="center" vertical="center" shrinkToFit="1"/>
    </xf>
    <xf numFmtId="0" fontId="21" fillId="3" borderId="3" xfId="13" applyFont="1" applyFill="1" applyBorder="1" applyAlignment="1" applyProtection="1">
      <alignment horizontal="center" vertical="center" wrapText="1"/>
    </xf>
    <xf numFmtId="0" fontId="24" fillId="3" borderId="3" xfId="13" applyFont="1" applyFill="1" applyBorder="1" applyAlignment="1" applyProtection="1">
      <alignment horizontal="center" vertical="center" wrapText="1"/>
    </xf>
    <xf numFmtId="0" fontId="17" fillId="3" borderId="11" xfId="13" applyFont="1" applyFill="1" applyBorder="1" applyAlignment="1" applyProtection="1">
      <alignment horizontal="center" vertical="center" shrinkToFit="1"/>
    </xf>
    <xf numFmtId="176" fontId="30" fillId="4" borderId="4" xfId="14" applyNumberFormat="1" applyFont="1" applyFill="1" applyBorder="1" applyAlignment="1" applyProtection="1">
      <alignment vertical="center" shrinkToFit="1"/>
    </xf>
    <xf numFmtId="176" fontId="30" fillId="4" borderId="2" xfId="14" applyNumberFormat="1" applyFont="1" applyFill="1" applyBorder="1" applyAlignment="1" applyProtection="1">
      <alignment vertical="center" shrinkToFit="1"/>
    </xf>
    <xf numFmtId="176" fontId="30" fillId="4" borderId="8" xfId="14" applyNumberFormat="1" applyFont="1" applyFill="1" applyBorder="1" applyAlignment="1" applyProtection="1">
      <alignment vertical="center" shrinkToFit="1"/>
    </xf>
    <xf numFmtId="176" fontId="30" fillId="4" borderId="3" xfId="14" applyNumberFormat="1" applyFont="1" applyFill="1" applyBorder="1" applyAlignment="1" applyProtection="1">
      <alignment vertical="center" shrinkToFit="1"/>
    </xf>
    <xf numFmtId="176" fontId="30" fillId="0" borderId="36" xfId="14" applyNumberFormat="1" applyFont="1" applyFill="1" applyBorder="1" applyAlignment="1" applyProtection="1">
      <alignment vertical="center" shrinkToFit="1"/>
    </xf>
    <xf numFmtId="0" fontId="17" fillId="3" borderId="11" xfId="13" applyFont="1" applyFill="1" applyBorder="1" applyAlignment="1" applyProtection="1">
      <alignment horizontal="center" vertical="center" wrapText="1"/>
    </xf>
    <xf numFmtId="0" fontId="17" fillId="3" borderId="21" xfId="13" applyFont="1" applyFill="1" applyBorder="1" applyAlignment="1" applyProtection="1">
      <alignment horizontal="center" vertical="center" wrapText="1"/>
    </xf>
    <xf numFmtId="38" fontId="17" fillId="0" borderId="0" xfId="1" applyFont="1" applyProtection="1">
      <alignment vertical="center"/>
    </xf>
    <xf numFmtId="38" fontId="17" fillId="6" borderId="51" xfId="1" applyFont="1" applyFill="1" applyBorder="1" applyProtection="1">
      <alignment vertical="center"/>
      <protection locked="0"/>
    </xf>
    <xf numFmtId="38" fontId="17" fillId="6" borderId="52" xfId="1" applyFont="1" applyFill="1" applyBorder="1" applyProtection="1">
      <alignment vertical="center"/>
      <protection locked="0"/>
    </xf>
    <xf numFmtId="38" fontId="17" fillId="6" borderId="54" xfId="1" applyFont="1" applyFill="1" applyBorder="1" applyProtection="1">
      <alignment vertical="center"/>
      <protection locked="0"/>
    </xf>
    <xf numFmtId="38" fontId="17" fillId="0" borderId="72" xfId="1" applyFont="1" applyBorder="1" applyProtection="1">
      <alignment vertical="center"/>
    </xf>
    <xf numFmtId="0" fontId="17" fillId="0" borderId="0" xfId="8" applyFont="1" applyProtection="1">
      <alignment vertical="center"/>
      <protection locked="0"/>
    </xf>
    <xf numFmtId="0" fontId="27" fillId="0" borderId="0" xfId="8" applyFont="1" applyBorder="1" applyAlignment="1" applyProtection="1">
      <alignment horizontal="left" vertical="center"/>
      <protection locked="0"/>
    </xf>
    <xf numFmtId="0" fontId="21" fillId="0" borderId="0" xfId="8" applyFont="1" applyProtection="1">
      <alignment vertical="center"/>
      <protection locked="0"/>
    </xf>
    <xf numFmtId="0" fontId="8" fillId="0" borderId="0" xfId="0" applyFont="1" applyAlignment="1" applyProtection="1">
      <alignment horizontal="left" vertical="center"/>
    </xf>
    <xf numFmtId="0" fontId="30" fillId="0" borderId="4" xfId="11" applyFont="1" applyBorder="1" applyAlignment="1" applyProtection="1">
      <alignment vertical="center"/>
      <protection locked="0"/>
    </xf>
    <xf numFmtId="0" fontId="37" fillId="0" borderId="0" xfId="13" applyFont="1" applyProtection="1">
      <alignment vertical="center"/>
    </xf>
    <xf numFmtId="176" fontId="17" fillId="6" borderId="56" xfId="14" applyNumberFormat="1" applyFont="1" applyFill="1" applyBorder="1" applyAlignment="1" applyProtection="1">
      <alignment vertical="center" shrinkToFit="1"/>
    </xf>
    <xf numFmtId="176" fontId="17" fillId="6" borderId="57" xfId="14" applyNumberFormat="1" applyFont="1" applyFill="1" applyBorder="1" applyAlignment="1" applyProtection="1">
      <alignment vertical="center" shrinkToFit="1"/>
    </xf>
    <xf numFmtId="176" fontId="17" fillId="6" borderId="42" xfId="14" applyNumberFormat="1" applyFont="1" applyFill="1" applyBorder="1" applyAlignment="1" applyProtection="1">
      <alignment vertical="center" shrinkToFit="1"/>
    </xf>
    <xf numFmtId="176" fontId="17" fillId="6" borderId="44" xfId="14" applyNumberFormat="1" applyFont="1" applyFill="1" applyBorder="1" applyAlignment="1" applyProtection="1">
      <alignment vertical="center" shrinkToFit="1"/>
    </xf>
    <xf numFmtId="176" fontId="30" fillId="4" borderId="11" xfId="14" applyNumberFormat="1" applyFont="1" applyFill="1" applyBorder="1" applyAlignment="1" applyProtection="1">
      <alignment vertical="center" shrinkToFit="1"/>
    </xf>
    <xf numFmtId="0" fontId="17" fillId="6" borderId="51" xfId="13" applyFont="1" applyFill="1" applyBorder="1" applyProtection="1">
      <alignment vertical="center"/>
    </xf>
    <xf numFmtId="176" fontId="17" fillId="6" borderId="58" xfId="14" applyNumberFormat="1" applyFont="1" applyFill="1" applyBorder="1" applyAlignment="1" applyProtection="1">
      <alignment vertical="center" shrinkToFit="1"/>
    </xf>
    <xf numFmtId="176" fontId="17" fillId="6" borderId="4" xfId="14" applyNumberFormat="1" applyFont="1" applyFill="1" applyBorder="1" applyAlignment="1" applyProtection="1">
      <alignment vertical="center" shrinkToFit="1"/>
    </xf>
    <xf numFmtId="176" fontId="17" fillId="6" borderId="2" xfId="14" applyNumberFormat="1" applyFont="1" applyFill="1" applyBorder="1" applyAlignment="1" applyProtection="1">
      <alignment vertical="center" shrinkToFit="1"/>
    </xf>
    <xf numFmtId="176" fontId="17" fillId="6" borderId="46" xfId="14" applyNumberFormat="1" applyFont="1" applyFill="1" applyBorder="1" applyAlignment="1" applyProtection="1">
      <alignment vertical="center" shrinkToFit="1"/>
    </xf>
    <xf numFmtId="0" fontId="17" fillId="6" borderId="52" xfId="13" applyFont="1" applyFill="1" applyBorder="1" applyProtection="1">
      <alignment vertical="center"/>
    </xf>
    <xf numFmtId="176" fontId="17" fillId="6" borderId="59" xfId="14" applyNumberFormat="1" applyFont="1" applyFill="1" applyBorder="1" applyAlignment="1" applyProtection="1">
      <alignment vertical="center" shrinkToFit="1"/>
    </xf>
    <xf numFmtId="176" fontId="17" fillId="6" borderId="60" xfId="14" applyNumberFormat="1" applyFont="1" applyFill="1" applyBorder="1" applyAlignment="1" applyProtection="1">
      <alignment vertical="center" shrinkToFit="1"/>
    </xf>
    <xf numFmtId="176" fontId="17" fillId="6" borderId="48" xfId="14" applyNumberFormat="1" applyFont="1" applyFill="1" applyBorder="1" applyAlignment="1" applyProtection="1">
      <alignment vertical="center" shrinkToFit="1"/>
    </xf>
    <xf numFmtId="176" fontId="17" fillId="6" borderId="50" xfId="14" applyNumberFormat="1" applyFont="1" applyFill="1" applyBorder="1" applyAlignment="1" applyProtection="1">
      <alignment vertical="center" shrinkToFit="1"/>
    </xf>
    <xf numFmtId="176" fontId="30" fillId="4" borderId="9" xfId="14" applyNumberFormat="1" applyFont="1" applyFill="1" applyBorder="1" applyAlignment="1" applyProtection="1">
      <alignment vertical="center" shrinkToFit="1"/>
    </xf>
    <xf numFmtId="0" fontId="17" fillId="6" borderId="54" xfId="13" applyFont="1" applyFill="1" applyBorder="1" applyProtection="1">
      <alignment vertical="center"/>
    </xf>
    <xf numFmtId="0" fontId="17" fillId="0" borderId="73" xfId="13" applyFont="1" applyBorder="1" applyProtection="1">
      <alignment vertical="center"/>
    </xf>
    <xf numFmtId="176" fontId="17" fillId="0" borderId="3" xfId="14" applyNumberFormat="1" applyFont="1" applyFill="1" applyBorder="1" applyAlignment="1" applyProtection="1">
      <alignment vertical="center" shrinkToFit="1"/>
    </xf>
    <xf numFmtId="176" fontId="17" fillId="0" borderId="8" xfId="14" applyNumberFormat="1" applyFont="1" applyFill="1" applyBorder="1" applyAlignment="1" applyProtection="1">
      <alignment vertical="center" shrinkToFit="1"/>
    </xf>
    <xf numFmtId="176" fontId="17" fillId="0" borderId="2" xfId="14" applyNumberFormat="1" applyFont="1" applyFill="1" applyBorder="1" applyAlignment="1" applyProtection="1">
      <alignment vertical="center" shrinkToFit="1"/>
    </xf>
    <xf numFmtId="0" fontId="17" fillId="0" borderId="2" xfId="13" applyFont="1" applyBorder="1" applyProtection="1">
      <alignment vertical="center"/>
    </xf>
    <xf numFmtId="176" fontId="17" fillId="0" borderId="4" xfId="14" applyNumberFormat="1" applyFont="1" applyFill="1" applyBorder="1" applyAlignment="1" applyProtection="1">
      <alignment vertical="center" shrinkToFit="1"/>
    </xf>
    <xf numFmtId="176" fontId="17" fillId="0" borderId="7" xfId="14" applyNumberFormat="1" applyFont="1" applyFill="1" applyBorder="1" applyAlignment="1" applyProtection="1">
      <alignment vertical="center" shrinkToFit="1"/>
    </xf>
    <xf numFmtId="176" fontId="17" fillId="0" borderId="13" xfId="14" applyNumberFormat="1" applyFont="1" applyFill="1" applyBorder="1" applyAlignment="1" applyProtection="1">
      <alignment vertical="center" shrinkToFit="1"/>
    </xf>
    <xf numFmtId="0" fontId="17" fillId="0" borderId="72" xfId="13" applyFont="1" applyBorder="1" applyProtection="1">
      <alignment vertical="center"/>
    </xf>
    <xf numFmtId="0" fontId="9" fillId="0" borderId="0" xfId="0" applyFont="1" applyAlignment="1" applyProtection="1">
      <alignment horizontal="left" vertical="center" indent="1"/>
    </xf>
    <xf numFmtId="0" fontId="0" fillId="0" borderId="0" xfId="0" applyAlignment="1">
      <alignment vertical="center" wrapText="1"/>
    </xf>
    <xf numFmtId="0" fontId="8" fillId="0" borderId="0" xfId="0" applyFont="1" applyAlignment="1">
      <alignment vertical="center"/>
    </xf>
    <xf numFmtId="0" fontId="60" fillId="0" borderId="0" xfId="0" applyFont="1" applyBorder="1" applyAlignment="1">
      <alignment vertical="top" wrapText="1"/>
    </xf>
    <xf numFmtId="0" fontId="7" fillId="0" borderId="0" xfId="0" applyFont="1" applyAlignment="1">
      <alignment horizontal="justify" vertical="center" wrapText="1"/>
    </xf>
    <xf numFmtId="0" fontId="39" fillId="0" borderId="0" xfId="0" applyFont="1">
      <alignment vertical="center"/>
    </xf>
    <xf numFmtId="0" fontId="0" fillId="0" borderId="1" xfId="0"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8" fillId="0" borderId="0" xfId="0" applyFont="1" applyAlignment="1" applyProtection="1">
      <alignment vertical="center"/>
    </xf>
    <xf numFmtId="0" fontId="8" fillId="0" borderId="0" xfId="0" applyFont="1" applyBorder="1" applyAlignment="1" applyProtection="1">
      <alignment horizontal="center"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wrapText="1"/>
    </xf>
    <xf numFmtId="0" fontId="59" fillId="0" borderId="0" xfId="0" applyFont="1" applyAlignment="1" applyProtection="1">
      <alignment horizontal="justify" vertical="center"/>
    </xf>
    <xf numFmtId="0" fontId="61" fillId="0" borderId="0" xfId="0" applyFont="1" applyAlignment="1" applyProtection="1">
      <alignment vertical="top" wrapText="1"/>
    </xf>
    <xf numFmtId="0" fontId="60" fillId="0" borderId="0" xfId="0" applyFont="1" applyAlignment="1" applyProtection="1">
      <alignment vertical="top" wrapText="1"/>
    </xf>
    <xf numFmtId="0" fontId="8" fillId="0" borderId="0" xfId="0" applyFont="1" applyAlignment="1" applyProtection="1">
      <alignment horizontal="justify" vertical="center" wrapText="1"/>
    </xf>
    <xf numFmtId="0" fontId="0" fillId="0" borderId="0" xfId="0" applyAlignment="1" applyProtection="1">
      <alignment vertical="center" wrapText="1"/>
    </xf>
    <xf numFmtId="0" fontId="7" fillId="0" borderId="0" xfId="0" applyFont="1" applyAlignment="1" applyProtection="1">
      <alignment horizontal="justify" vertical="center" wrapText="1"/>
    </xf>
    <xf numFmtId="49" fontId="39" fillId="0" borderId="0" xfId="0" applyNumberFormat="1" applyFont="1" applyAlignment="1" applyProtection="1">
      <alignment horizontal="right" vertical="top"/>
    </xf>
    <xf numFmtId="0" fontId="8" fillId="0" borderId="0" xfId="0" applyFont="1" applyAlignment="1">
      <alignment horizontal="left" vertical="center"/>
    </xf>
    <xf numFmtId="0" fontId="39" fillId="0" borderId="0" xfId="0" applyFont="1" applyAlignment="1">
      <alignment horizontal="centerContinuous" vertical="center"/>
    </xf>
    <xf numFmtId="0" fontId="39" fillId="0" borderId="0" xfId="0" applyFont="1" applyAlignment="1">
      <alignment vertical="center"/>
    </xf>
    <xf numFmtId="0" fontId="39" fillId="0" borderId="0" xfId="0" applyFont="1" applyAlignment="1">
      <alignment vertical="top"/>
    </xf>
    <xf numFmtId="0" fontId="39" fillId="0" borderId="0" xfId="0" applyFont="1" applyBorder="1" applyAlignment="1">
      <alignment vertical="center"/>
    </xf>
    <xf numFmtId="3" fontId="62" fillId="0" borderId="0" xfId="0" applyNumberFormat="1" applyFont="1" applyFill="1" applyProtection="1">
      <alignment vertical="center"/>
    </xf>
    <xf numFmtId="0" fontId="63" fillId="0" borderId="0" xfId="0" applyFont="1" applyProtection="1">
      <alignment vertical="center"/>
      <protection locked="0"/>
    </xf>
    <xf numFmtId="0" fontId="63" fillId="0" borderId="2" xfId="0" applyFont="1" applyBorder="1" applyAlignment="1" applyProtection="1">
      <alignment horizontal="centerContinuous" vertical="center"/>
      <protection locked="0"/>
    </xf>
    <xf numFmtId="0" fontId="6" fillId="0" borderId="2" xfId="0" applyFont="1" applyBorder="1" applyAlignment="1">
      <alignment horizontal="centerContinuous" vertical="center"/>
    </xf>
    <xf numFmtId="0" fontId="63" fillId="12" borderId="2" xfId="1" applyNumberFormat="1" applyFont="1" applyFill="1" applyBorder="1" applyAlignment="1" applyProtection="1">
      <alignment horizontal="center" vertical="center"/>
      <protection locked="0"/>
    </xf>
    <xf numFmtId="49" fontId="6" fillId="0" borderId="2" xfId="0" applyNumberFormat="1" applyFont="1" applyBorder="1">
      <alignment vertical="center"/>
    </xf>
    <xf numFmtId="0" fontId="6" fillId="13" borderId="2" xfId="0" applyFont="1" applyFill="1" applyBorder="1">
      <alignment vertical="center"/>
    </xf>
    <xf numFmtId="0" fontId="63" fillId="13" borderId="2" xfId="0" applyFont="1" applyFill="1" applyBorder="1" applyAlignment="1" applyProtection="1">
      <alignment horizontal="center" vertical="center"/>
      <protection locked="0"/>
    </xf>
    <xf numFmtId="49" fontId="63" fillId="0" borderId="0" xfId="0" applyNumberFormat="1" applyFont="1" applyAlignment="1" applyProtection="1">
      <alignment horizontal="center" vertical="center" wrapText="1"/>
      <protection locked="0"/>
    </xf>
    <xf numFmtId="0" fontId="63" fillId="0" borderId="0" xfId="0" applyFont="1" applyAlignment="1" applyProtection="1">
      <alignment horizontal="center" vertical="center"/>
      <protection locked="0"/>
    </xf>
    <xf numFmtId="0" fontId="64" fillId="0" borderId="2" xfId="0" applyFont="1" applyBorder="1" applyAlignment="1" applyProtection="1">
      <alignment vertical="center" wrapText="1"/>
      <protection locked="0"/>
    </xf>
    <xf numFmtId="0" fontId="64" fillId="0" borderId="2" xfId="0" applyFont="1" applyBorder="1" applyAlignment="1" applyProtection="1">
      <alignment horizontal="right" vertical="center"/>
      <protection locked="0"/>
    </xf>
    <xf numFmtId="38" fontId="64" fillId="0" borderId="2" xfId="1" applyFont="1" applyFill="1" applyBorder="1" applyAlignment="1" applyProtection="1">
      <alignment horizontal="right" vertical="center"/>
      <protection locked="0"/>
    </xf>
    <xf numFmtId="0" fontId="26" fillId="0" borderId="0" xfId="0" applyFont="1" applyProtection="1">
      <alignment vertical="center"/>
      <protection locked="0"/>
    </xf>
    <xf numFmtId="38" fontId="26" fillId="0" borderId="0" xfId="1" applyFont="1" applyAlignment="1" applyProtection="1">
      <alignment vertical="center"/>
      <protection locked="0"/>
    </xf>
    <xf numFmtId="38" fontId="24" fillId="0" borderId="9" xfId="1" applyFont="1" applyBorder="1" applyAlignment="1" applyProtection="1">
      <alignment horizontal="centerContinuous" vertical="center" wrapText="1"/>
    </xf>
    <xf numFmtId="38" fontId="24" fillId="0" borderId="8" xfId="1" applyFont="1" applyBorder="1" applyAlignment="1" applyProtection="1">
      <alignment horizontal="centerContinuous" vertical="center" wrapText="1"/>
    </xf>
    <xf numFmtId="38" fontId="17" fillId="0" borderId="3" xfId="1" applyFont="1" applyBorder="1" applyAlignment="1" applyProtection="1">
      <alignment horizontal="center" vertical="center" wrapText="1"/>
    </xf>
    <xf numFmtId="176" fontId="22" fillId="0" borderId="77" xfId="1" applyNumberFormat="1" applyFont="1" applyFill="1" applyBorder="1" applyProtection="1">
      <alignment vertical="center"/>
    </xf>
    <xf numFmtId="176" fontId="22" fillId="0" borderId="78" xfId="1" applyNumberFormat="1" applyFont="1" applyFill="1" applyBorder="1" applyProtection="1">
      <alignment vertical="center"/>
    </xf>
    <xf numFmtId="0" fontId="8" fillId="0" borderId="0" xfId="0" applyFont="1" applyAlignment="1">
      <alignment horizontal="left" vertical="center"/>
    </xf>
    <xf numFmtId="0" fontId="17" fillId="3" borderId="2" xfId="13" applyFont="1" applyFill="1" applyBorder="1" applyAlignment="1" applyProtection="1">
      <alignment horizontal="center" vertical="center"/>
    </xf>
    <xf numFmtId="0" fontId="17" fillId="3" borderId="1" xfId="13" applyFont="1" applyFill="1" applyBorder="1" applyAlignment="1" applyProtection="1">
      <alignment horizontal="centerContinuous" vertical="center" wrapText="1"/>
    </xf>
    <xf numFmtId="0" fontId="17" fillId="3" borderId="10" xfId="13" applyFont="1" applyFill="1" applyBorder="1" applyAlignment="1" applyProtection="1">
      <alignment horizontal="centerContinuous" vertical="center"/>
    </xf>
    <xf numFmtId="0" fontId="17" fillId="3" borderId="1" xfId="13" applyFont="1" applyFill="1" applyBorder="1" applyAlignment="1" applyProtection="1">
      <alignment horizontal="center" vertical="center" shrinkToFit="1"/>
    </xf>
    <xf numFmtId="38" fontId="5" fillId="6" borderId="42" xfId="1" applyFont="1" applyFill="1" applyBorder="1" applyAlignment="1" applyProtection="1">
      <alignment horizontal="center" vertical="center" shrinkToFit="1"/>
      <protection locked="0"/>
    </xf>
    <xf numFmtId="38" fontId="5" fillId="6" borderId="42" xfId="1" applyFont="1" applyFill="1" applyBorder="1" applyAlignment="1" applyProtection="1">
      <alignment horizontal="center" vertical="center"/>
      <protection locked="0"/>
    </xf>
    <xf numFmtId="38" fontId="5" fillId="6" borderId="42" xfId="1" applyFont="1" applyFill="1" applyBorder="1" applyAlignment="1" applyProtection="1">
      <alignment horizontal="center" vertical="center" wrapText="1"/>
      <protection locked="0"/>
    </xf>
    <xf numFmtId="177" fontId="22" fillId="6" borderId="44" xfId="1" applyNumberFormat="1" applyFont="1" applyFill="1" applyBorder="1" applyAlignment="1" applyProtection="1">
      <alignment vertical="center"/>
      <protection locked="0"/>
    </xf>
    <xf numFmtId="38" fontId="5" fillId="6" borderId="48" xfId="1" applyFont="1" applyFill="1" applyBorder="1" applyAlignment="1" applyProtection="1">
      <alignment horizontal="center" vertical="center" shrinkToFit="1"/>
      <protection locked="0"/>
    </xf>
    <xf numFmtId="38" fontId="5" fillId="6" borderId="48" xfId="1" applyFont="1" applyFill="1" applyBorder="1" applyAlignment="1" applyProtection="1">
      <alignment horizontal="center" vertical="center"/>
      <protection locked="0"/>
    </xf>
    <xf numFmtId="38" fontId="5" fillId="6" borderId="48" xfId="1" applyFont="1" applyFill="1" applyBorder="1" applyAlignment="1" applyProtection="1">
      <alignment horizontal="center" vertical="center" wrapText="1"/>
      <protection locked="0"/>
    </xf>
    <xf numFmtId="177" fontId="22" fillId="6" borderId="50" xfId="1" applyNumberFormat="1" applyFont="1" applyFill="1" applyBorder="1" applyAlignment="1" applyProtection="1">
      <alignment vertical="center"/>
      <protection locked="0"/>
    </xf>
    <xf numFmtId="38" fontId="5" fillId="6" borderId="43" xfId="1" applyFont="1" applyFill="1" applyBorder="1" applyAlignment="1" applyProtection="1">
      <alignment horizontal="center" vertical="center" wrapText="1"/>
      <protection locked="0"/>
    </xf>
    <xf numFmtId="38" fontId="5" fillId="6" borderId="49" xfId="1" applyFont="1" applyFill="1" applyBorder="1" applyAlignment="1" applyProtection="1">
      <alignment horizontal="center" vertical="center" wrapText="1"/>
      <protection locked="0"/>
    </xf>
    <xf numFmtId="0" fontId="17" fillId="0" borderId="2" xfId="13" applyFont="1" applyBorder="1" applyProtection="1">
      <alignment vertical="center"/>
      <protection locked="0"/>
    </xf>
    <xf numFmtId="0" fontId="17" fillId="0" borderId="72" xfId="13" applyFont="1" applyBorder="1" applyProtection="1">
      <alignment vertical="center"/>
      <protection locked="0"/>
    </xf>
    <xf numFmtId="0" fontId="65" fillId="0" borderId="2" xfId="0" applyFont="1" applyBorder="1" applyAlignment="1" applyProtection="1">
      <alignment horizontal="left" vertical="center"/>
    </xf>
    <xf numFmtId="181" fontId="44" fillId="0" borderId="8" xfId="0" applyNumberFormat="1" applyFont="1" applyBorder="1" applyAlignment="1" applyProtection="1">
      <alignment vertical="center"/>
      <protection locked="0"/>
    </xf>
    <xf numFmtId="0" fontId="66" fillId="0" borderId="0" xfId="0" applyFont="1" applyAlignment="1" applyProtection="1">
      <alignment vertical="center"/>
    </xf>
    <xf numFmtId="181" fontId="44" fillId="0" borderId="9" xfId="0" applyNumberFormat="1" applyFont="1" applyBorder="1" applyAlignment="1" applyProtection="1">
      <alignment horizontal="center" vertical="center"/>
      <protection locked="0"/>
    </xf>
    <xf numFmtId="0" fontId="67" fillId="0" borderId="2" xfId="0" applyFont="1" applyBorder="1" applyAlignment="1" applyProtection="1">
      <alignment horizontal="left" vertical="center" wrapText="1"/>
    </xf>
    <xf numFmtId="0" fontId="27" fillId="0" borderId="0" xfId="8" applyFont="1" applyBorder="1" applyAlignment="1" applyProtection="1">
      <alignment horizontal="center" vertical="center"/>
      <protection locked="0"/>
    </xf>
    <xf numFmtId="0" fontId="30" fillId="0" borderId="0" xfId="8" applyFont="1" applyBorder="1" applyAlignment="1" applyProtection="1">
      <alignment horizontal="center" vertical="center"/>
      <protection locked="0"/>
    </xf>
    <xf numFmtId="181" fontId="44" fillId="0" borderId="9" xfId="0" applyNumberFormat="1" applyFont="1" applyFill="1" applyBorder="1" applyAlignment="1" applyProtection="1">
      <alignment horizontal="right" vertical="center"/>
      <protection locked="0"/>
    </xf>
    <xf numFmtId="38" fontId="22" fillId="4" borderId="15" xfId="1" applyNumberFormat="1" applyFont="1" applyFill="1" applyBorder="1" applyAlignment="1" applyProtection="1">
      <alignment horizontal="center" vertical="center"/>
    </xf>
    <xf numFmtId="38" fontId="24" fillId="0" borderId="0" xfId="2" applyNumberFormat="1" applyFont="1" applyAlignment="1" applyProtection="1">
      <alignment horizontal="left" vertical="center" wrapText="1"/>
    </xf>
    <xf numFmtId="38" fontId="22" fillId="0" borderId="34" xfId="1" applyNumberFormat="1" applyFont="1" applyFill="1" applyBorder="1" applyAlignment="1" applyProtection="1">
      <alignment horizontal="center" vertical="center"/>
    </xf>
    <xf numFmtId="0" fontId="17" fillId="3" borderId="2" xfId="13" applyFont="1" applyFill="1" applyBorder="1" applyAlignment="1" applyProtection="1">
      <alignment horizontal="center" vertical="center"/>
    </xf>
    <xf numFmtId="0" fontId="21" fillId="3" borderId="3" xfId="13" applyFont="1" applyFill="1" applyBorder="1" applyAlignment="1" applyProtection="1">
      <alignment horizontal="center" vertical="center" wrapText="1"/>
    </xf>
    <xf numFmtId="0" fontId="27" fillId="0" borderId="4" xfId="8" applyFont="1" applyBorder="1" applyAlignment="1" applyProtection="1">
      <alignment horizontal="left" vertical="center"/>
      <protection locked="0"/>
    </xf>
    <xf numFmtId="0" fontId="27" fillId="0" borderId="0" xfId="8" applyFont="1" applyAlignment="1" applyProtection="1">
      <alignment horizontal="center" vertical="center"/>
    </xf>
    <xf numFmtId="0" fontId="30" fillId="0" borderId="11" xfId="11" applyFont="1" applyBorder="1" applyAlignment="1" applyProtection="1">
      <alignment horizontal="left" vertical="center"/>
      <protection locked="0"/>
    </xf>
    <xf numFmtId="0" fontId="30" fillId="0" borderId="4" xfId="11" applyFont="1" applyBorder="1" applyAlignment="1" applyProtection="1">
      <alignment horizontal="left" vertical="center"/>
      <protection locked="0"/>
    </xf>
    <xf numFmtId="0" fontId="27" fillId="0" borderId="11" xfId="8" applyFont="1" applyBorder="1" applyAlignment="1" applyProtection="1">
      <alignment horizontal="left" vertical="center"/>
    </xf>
    <xf numFmtId="0" fontId="27" fillId="0" borderId="4" xfId="8" applyFont="1" applyBorder="1" applyAlignment="1" applyProtection="1">
      <alignment horizontal="left" vertical="center"/>
    </xf>
    <xf numFmtId="0" fontId="0" fillId="0" borderId="1" xfId="0" applyBorder="1" applyAlignment="1" applyProtection="1">
      <alignment horizontal="left" vertical="center"/>
    </xf>
    <xf numFmtId="0" fontId="0" fillId="0" borderId="0" xfId="0" applyBorder="1" applyAlignment="1" applyProtection="1">
      <alignment horizontal="left" vertical="center"/>
    </xf>
    <xf numFmtId="0" fontId="60" fillId="0" borderId="0" xfId="0" applyFont="1" applyBorder="1" applyAlignment="1" applyProtection="1">
      <alignment vertical="top" wrapText="1"/>
    </xf>
    <xf numFmtId="38" fontId="17" fillId="0" borderId="20" xfId="8" applyNumberFormat="1" applyFont="1" applyBorder="1" applyProtection="1">
      <alignment vertical="center"/>
    </xf>
    <xf numFmtId="0" fontId="27" fillId="0" borderId="0" xfId="8" applyFont="1" applyBorder="1" applyAlignment="1" applyProtection="1">
      <alignment horizontal="center" vertical="center" wrapText="1"/>
    </xf>
    <xf numFmtId="0" fontId="30" fillId="0" borderId="3" xfId="11" applyFont="1" applyBorder="1" applyAlignment="1" applyProtection="1">
      <alignment vertical="center" shrinkToFit="1"/>
    </xf>
    <xf numFmtId="38" fontId="27" fillId="4" borderId="3" xfId="9" applyFont="1" applyFill="1" applyBorder="1" applyAlignment="1" applyProtection="1">
      <alignment horizontal="right" vertical="center"/>
    </xf>
    <xf numFmtId="0" fontId="33" fillId="4" borderId="3" xfId="8" applyFont="1" applyFill="1" applyBorder="1" applyAlignment="1" applyProtection="1">
      <alignment horizontal="left" vertical="center"/>
    </xf>
    <xf numFmtId="0" fontId="27" fillId="0" borderId="0" xfId="8" applyFont="1" applyBorder="1" applyAlignment="1" applyProtection="1">
      <alignment horizontal="left" vertical="center"/>
    </xf>
    <xf numFmtId="38" fontId="27" fillId="0" borderId="2" xfId="9" applyFont="1" applyFill="1" applyBorder="1" applyAlignment="1" applyProtection="1">
      <alignment horizontal="right" vertical="center"/>
    </xf>
    <xf numFmtId="0" fontId="27" fillId="0" borderId="2" xfId="8" applyFont="1" applyFill="1" applyBorder="1" applyAlignment="1" applyProtection="1">
      <alignment horizontal="left" vertical="center"/>
    </xf>
    <xf numFmtId="38" fontId="27" fillId="4" borderId="2" xfId="9" applyFont="1" applyFill="1" applyBorder="1" applyAlignment="1" applyProtection="1">
      <alignment horizontal="right" vertical="center"/>
    </xf>
    <xf numFmtId="0" fontId="27" fillId="4" borderId="2" xfId="8" applyFont="1" applyFill="1" applyBorder="1" applyAlignment="1" applyProtection="1">
      <alignment horizontal="left" vertical="center"/>
    </xf>
    <xf numFmtId="38" fontId="27" fillId="0" borderId="2" xfId="9" applyFont="1" applyBorder="1" applyAlignment="1" applyProtection="1">
      <alignment horizontal="right" vertical="center"/>
    </xf>
    <xf numFmtId="0" fontId="21" fillId="0" borderId="19" xfId="8" applyFont="1" applyBorder="1" applyAlignment="1" applyProtection="1">
      <alignment horizontal="center" vertical="center"/>
    </xf>
    <xf numFmtId="0" fontId="30" fillId="0" borderId="19" xfId="0" applyFont="1" applyBorder="1" applyAlignment="1" applyProtection="1">
      <alignment horizontal="center" vertical="center"/>
    </xf>
    <xf numFmtId="38" fontId="27" fillId="5" borderId="2" xfId="9" applyFont="1" applyFill="1" applyBorder="1" applyAlignment="1" applyProtection="1">
      <alignment horizontal="right" vertical="center" wrapText="1"/>
    </xf>
    <xf numFmtId="0" fontId="17" fillId="0" borderId="20" xfId="8" applyFont="1" applyBorder="1" applyAlignment="1" applyProtection="1">
      <alignment horizontal="center" vertical="center"/>
    </xf>
    <xf numFmtId="38" fontId="27" fillId="0" borderId="0" xfId="9" applyFont="1" applyBorder="1" applyAlignment="1" applyProtection="1">
      <alignment horizontal="right" vertical="center" wrapText="1"/>
    </xf>
    <xf numFmtId="0" fontId="21" fillId="0" borderId="0" xfId="8" applyFont="1" applyAlignment="1" applyProtection="1">
      <alignment horizontal="left" vertical="center"/>
    </xf>
    <xf numFmtId="0" fontId="27" fillId="0" borderId="0" xfId="8" applyFont="1" applyBorder="1" applyAlignment="1" applyProtection="1">
      <alignment vertical="center"/>
    </xf>
    <xf numFmtId="38" fontId="30" fillId="0" borderId="3" xfId="12" applyFont="1" applyBorder="1" applyProtection="1">
      <alignment vertical="center"/>
    </xf>
    <xf numFmtId="38" fontId="30" fillId="0" borderId="2" xfId="12" applyFont="1" applyBorder="1" applyProtection="1">
      <alignment vertical="center"/>
    </xf>
    <xf numFmtId="0" fontId="27" fillId="0" borderId="13" xfId="8" applyFont="1" applyBorder="1" applyAlignment="1" applyProtection="1">
      <alignment horizontal="left" vertical="center"/>
    </xf>
    <xf numFmtId="38" fontId="30" fillId="0" borderId="7" xfId="12" applyFont="1" applyBorder="1" applyProtection="1">
      <alignment vertical="center"/>
    </xf>
    <xf numFmtId="38" fontId="30" fillId="0" borderId="18" xfId="12" applyFont="1" applyBorder="1" applyProtection="1">
      <alignment vertical="center"/>
    </xf>
    <xf numFmtId="38" fontId="32" fillId="0" borderId="2" xfId="12" applyFont="1" applyBorder="1" applyProtection="1">
      <alignment vertical="center"/>
    </xf>
    <xf numFmtId="0" fontId="30" fillId="0" borderId="11" xfId="11" applyFont="1" applyBorder="1" applyAlignment="1" applyProtection="1">
      <alignment horizontal="left" vertical="center"/>
    </xf>
    <xf numFmtId="0" fontId="30" fillId="0" borderId="4" xfId="11" applyFont="1" applyBorder="1" applyAlignment="1" applyProtection="1">
      <alignment horizontal="left" vertical="center"/>
    </xf>
    <xf numFmtId="0" fontId="27" fillId="0" borderId="6" xfId="8" applyFont="1" applyBorder="1" applyAlignment="1" applyProtection="1">
      <alignment horizontal="left" vertical="center"/>
    </xf>
    <xf numFmtId="38" fontId="27" fillId="5" borderId="2" xfId="8" applyNumberFormat="1" applyFont="1" applyFill="1" applyBorder="1" applyAlignment="1" applyProtection="1">
      <alignment horizontal="right" vertical="center"/>
    </xf>
    <xf numFmtId="0" fontId="27" fillId="0" borderId="0" xfId="8" applyFont="1" applyAlignment="1" applyProtection="1">
      <alignment horizontal="left" vertical="center" shrinkToFit="1"/>
    </xf>
    <xf numFmtId="0" fontId="27" fillId="0" borderId="0" xfId="8" applyFont="1" applyBorder="1" applyAlignment="1" applyProtection="1">
      <alignment horizontal="center" vertical="center"/>
    </xf>
    <xf numFmtId="0" fontId="40" fillId="0" borderId="0" xfId="13" applyFont="1" applyProtection="1">
      <alignment vertical="center"/>
    </xf>
    <xf numFmtId="0" fontId="17" fillId="0" borderId="19" xfId="13" applyFont="1" applyBorder="1" applyAlignment="1" applyProtection="1">
      <alignment horizontal="center" vertical="center"/>
    </xf>
    <xf numFmtId="38" fontId="17" fillId="0" borderId="20" xfId="1" applyFont="1" applyBorder="1" applyProtection="1">
      <alignment vertical="center"/>
    </xf>
    <xf numFmtId="38" fontId="5" fillId="0" borderId="2" xfId="1" applyFont="1" applyFill="1" applyBorder="1" applyAlignment="1" applyProtection="1">
      <alignment horizontal="center" vertical="center"/>
    </xf>
    <xf numFmtId="38" fontId="22" fillId="6" borderId="39" xfId="1" applyFont="1" applyFill="1" applyBorder="1" applyAlignment="1" applyProtection="1">
      <alignment horizontal="center" vertical="center"/>
    </xf>
    <xf numFmtId="38" fontId="26" fillId="0" borderId="0" xfId="1" applyFont="1" applyAlignment="1" applyProtection="1">
      <alignment vertical="center"/>
    </xf>
    <xf numFmtId="0" fontId="64" fillId="0" borderId="2" xfId="0" applyFont="1" applyBorder="1" applyAlignment="1" applyProtection="1">
      <alignment vertical="center" wrapText="1"/>
    </xf>
    <xf numFmtId="38" fontId="5" fillId="0" borderId="2" xfId="1" applyFont="1" applyFill="1" applyBorder="1" applyAlignment="1" applyProtection="1">
      <alignment horizontal="center" vertical="center" shrinkToFit="1"/>
    </xf>
    <xf numFmtId="38" fontId="5" fillId="0" borderId="11" xfId="1" applyFont="1" applyBorder="1" applyAlignment="1" applyProtection="1">
      <alignment horizontal="center" vertical="center" wrapText="1"/>
    </xf>
    <xf numFmtId="177" fontId="22" fillId="0" borderId="2" xfId="1" applyNumberFormat="1" applyFont="1" applyFill="1" applyBorder="1" applyAlignment="1" applyProtection="1">
      <alignment vertical="center"/>
    </xf>
    <xf numFmtId="176" fontId="22" fillId="6" borderId="51" xfId="1" applyNumberFormat="1" applyFont="1" applyFill="1" applyBorder="1" applyAlignment="1" applyProtection="1">
      <alignment vertical="center"/>
    </xf>
    <xf numFmtId="0" fontId="64" fillId="0" borderId="2" xfId="0" applyFont="1" applyBorder="1" applyAlignment="1" applyProtection="1">
      <alignment horizontal="right" vertical="center"/>
    </xf>
    <xf numFmtId="38" fontId="64" fillId="0" borderId="2" xfId="1" applyFont="1" applyFill="1" applyBorder="1" applyAlignment="1" applyProtection="1">
      <alignment horizontal="right" vertical="center"/>
    </xf>
    <xf numFmtId="176" fontId="22" fillId="6" borderId="52" xfId="1" applyNumberFormat="1" applyFont="1" applyFill="1" applyBorder="1" applyAlignment="1" applyProtection="1">
      <alignment vertical="center"/>
    </xf>
    <xf numFmtId="38" fontId="5" fillId="6" borderId="2" xfId="1" applyFont="1" applyFill="1" applyBorder="1" applyAlignment="1" applyProtection="1">
      <alignment horizontal="center" vertical="center" shrinkToFit="1"/>
    </xf>
    <xf numFmtId="38" fontId="5" fillId="6" borderId="2" xfId="1" applyFont="1" applyFill="1" applyBorder="1" applyAlignment="1" applyProtection="1">
      <alignment horizontal="center" vertical="center"/>
    </xf>
    <xf numFmtId="38" fontId="5" fillId="6" borderId="2" xfId="1" applyFont="1" applyFill="1" applyBorder="1" applyAlignment="1" applyProtection="1">
      <alignment horizontal="center" vertical="center" wrapText="1"/>
    </xf>
    <xf numFmtId="177" fontId="22" fillId="6" borderId="46" xfId="1" applyNumberFormat="1" applyFont="1" applyFill="1" applyBorder="1" applyAlignment="1" applyProtection="1">
      <alignment vertical="center"/>
    </xf>
    <xf numFmtId="176" fontId="22" fillId="6" borderId="53" xfId="1" applyNumberFormat="1" applyFont="1" applyFill="1" applyBorder="1" applyAlignment="1" applyProtection="1">
      <alignment vertical="center"/>
    </xf>
    <xf numFmtId="38" fontId="5" fillId="6" borderId="64" xfId="1" applyFont="1" applyFill="1" applyBorder="1" applyAlignment="1" applyProtection="1">
      <alignment horizontal="center" vertical="center" shrinkToFit="1"/>
    </xf>
    <xf numFmtId="38" fontId="5" fillId="6" borderId="64" xfId="1" applyFont="1" applyFill="1" applyBorder="1" applyAlignment="1" applyProtection="1">
      <alignment horizontal="center" vertical="center"/>
    </xf>
    <xf numFmtId="38" fontId="5" fillId="6" borderId="71" xfId="1" applyFont="1" applyFill="1" applyBorder="1" applyAlignment="1" applyProtection="1">
      <alignment horizontal="center" vertical="center" wrapText="1"/>
    </xf>
    <xf numFmtId="177" fontId="22" fillId="6" borderId="76" xfId="1" applyNumberFormat="1" applyFont="1" applyFill="1" applyBorder="1" applyAlignment="1" applyProtection="1">
      <alignment vertical="center"/>
    </xf>
    <xf numFmtId="176" fontId="22" fillId="6" borderId="54" xfId="1" applyNumberFormat="1" applyFont="1" applyFill="1" applyBorder="1" applyAlignment="1" applyProtection="1">
      <alignment vertical="center"/>
    </xf>
    <xf numFmtId="38" fontId="5" fillId="0" borderId="2" xfId="1" applyFont="1" applyFill="1" applyBorder="1" applyAlignment="1" applyProtection="1">
      <alignment horizontal="center" vertical="center" wrapText="1"/>
    </xf>
    <xf numFmtId="176" fontId="22" fillId="0" borderId="2" xfId="1" applyNumberFormat="1" applyFont="1" applyFill="1" applyBorder="1" applyAlignment="1" applyProtection="1">
      <alignment vertical="center"/>
    </xf>
    <xf numFmtId="0" fontId="44" fillId="0" borderId="0" xfId="0" applyFont="1" applyAlignment="1" applyProtection="1">
      <alignment horizontal="left" vertical="center"/>
    </xf>
    <xf numFmtId="0" fontId="65" fillId="0" borderId="9" xfId="0" applyFont="1" applyBorder="1" applyAlignment="1" applyProtection="1">
      <alignment horizontal="left" vertical="center"/>
    </xf>
    <xf numFmtId="0" fontId="65" fillId="0" borderId="10" xfId="0" applyFont="1" applyBorder="1" applyAlignment="1" applyProtection="1">
      <alignment horizontal="left" vertical="center"/>
    </xf>
    <xf numFmtId="0" fontId="44" fillId="6" borderId="10" xfId="0" applyFont="1" applyFill="1" applyBorder="1" applyAlignment="1" applyProtection="1">
      <alignment horizontal="center" vertical="center"/>
      <protection locked="0"/>
    </xf>
    <xf numFmtId="0" fontId="44" fillId="6" borderId="1" xfId="0" applyFont="1" applyFill="1" applyBorder="1" applyAlignment="1" applyProtection="1">
      <alignment horizontal="center" vertical="center"/>
      <protection locked="0"/>
    </xf>
    <xf numFmtId="0" fontId="44" fillId="6" borderId="13" xfId="0" applyFont="1" applyFill="1" applyBorder="1" applyAlignment="1" applyProtection="1">
      <alignment horizontal="center" vertical="center"/>
      <protection locked="0"/>
    </xf>
    <xf numFmtId="0" fontId="44" fillId="6" borderId="2" xfId="0" applyFont="1" applyFill="1" applyBorder="1" applyAlignment="1" applyProtection="1">
      <alignment horizontal="center" vertical="center"/>
      <protection locked="0"/>
    </xf>
    <xf numFmtId="0" fontId="44" fillId="0" borderId="2" xfId="0" applyFont="1" applyBorder="1" applyAlignment="1" applyProtection="1">
      <alignment horizontal="left" vertical="center"/>
    </xf>
    <xf numFmtId="0" fontId="44" fillId="6" borderId="55" xfId="0" applyNumberFormat="1" applyFont="1" applyFill="1" applyBorder="1" applyAlignment="1" applyProtection="1">
      <alignment horizontal="center" vertical="center"/>
      <protection locked="0"/>
    </xf>
    <xf numFmtId="0" fontId="44" fillId="6" borderId="8" xfId="0" applyNumberFormat="1" applyFont="1" applyFill="1" applyBorder="1" applyAlignment="1" applyProtection="1">
      <alignment horizontal="center" vertical="center"/>
      <protection locked="0"/>
    </xf>
    <xf numFmtId="0" fontId="0" fillId="6" borderId="1" xfId="0" applyFill="1" applyBorder="1" applyAlignment="1" applyProtection="1">
      <alignment horizontal="left" vertical="center" wrapText="1"/>
      <protection locked="0"/>
    </xf>
    <xf numFmtId="49" fontId="0" fillId="6" borderId="1" xfId="0" applyNumberFormat="1" applyFill="1" applyBorder="1" applyAlignment="1" applyProtection="1">
      <alignment horizontal="left" vertical="center" wrapText="1"/>
      <protection locked="0"/>
    </xf>
    <xf numFmtId="0" fontId="8" fillId="0" borderId="0" xfId="0" applyFont="1" applyAlignment="1" applyProtection="1">
      <alignment horizontal="left" vertical="center"/>
    </xf>
    <xf numFmtId="0" fontId="0" fillId="0" borderId="0" xfId="0" applyAlignment="1" applyProtection="1">
      <alignment horizontal="center" vertical="center"/>
    </xf>
    <xf numFmtId="0" fontId="39" fillId="0" borderId="0" xfId="0" applyFont="1" applyAlignment="1" applyProtection="1">
      <alignment horizontal="left" vertical="center"/>
    </xf>
    <xf numFmtId="0" fontId="8" fillId="0" borderId="0" xfId="0" applyFont="1" applyAlignment="1" applyProtection="1">
      <alignment horizontal="left" vertical="center" wrapText="1"/>
    </xf>
    <xf numFmtId="0" fontId="44" fillId="0" borderId="2" xfId="0" applyFont="1" applyBorder="1" applyAlignment="1" applyProtection="1">
      <alignment horizontal="left" vertical="center"/>
      <protection locked="0"/>
    </xf>
    <xf numFmtId="181" fontId="44" fillId="0" borderId="55" xfId="0" applyNumberFormat="1" applyFont="1" applyBorder="1" applyAlignment="1" applyProtection="1">
      <alignment horizontal="left" vertical="center"/>
      <protection locked="0"/>
    </xf>
    <xf numFmtId="0" fontId="44" fillId="0" borderId="10" xfId="0" applyFont="1" applyBorder="1" applyAlignment="1" applyProtection="1">
      <alignment horizontal="left" vertical="center"/>
      <protection locked="0"/>
    </xf>
    <xf numFmtId="0" fontId="44" fillId="0" borderId="1" xfId="0" applyFont="1" applyBorder="1" applyAlignment="1" applyProtection="1">
      <alignment horizontal="left" vertical="center"/>
      <protection locked="0"/>
    </xf>
    <xf numFmtId="0" fontId="44" fillId="0" borderId="13" xfId="0" applyFont="1" applyBorder="1" applyAlignment="1" applyProtection="1">
      <alignment horizontal="left" vertical="center"/>
      <protection locked="0"/>
    </xf>
    <xf numFmtId="0" fontId="41" fillId="0" borderId="2" xfId="0" applyFont="1" applyBorder="1" applyAlignment="1" applyProtection="1">
      <alignment horizontal="left" vertical="center"/>
      <protection locked="0"/>
    </xf>
    <xf numFmtId="49" fontId="0" fillId="6" borderId="1" xfId="0" applyNumberFormat="1" applyFill="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0" fillId="6" borderId="1" xfId="0" applyFill="1" applyBorder="1"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38" fontId="5" fillId="6" borderId="45" xfId="1" applyFont="1" applyFill="1" applyBorder="1" applyAlignment="1" applyProtection="1">
      <alignment horizontal="left" vertical="center" wrapText="1"/>
      <protection locked="0"/>
    </xf>
    <xf numFmtId="38" fontId="5" fillId="6" borderId="4" xfId="1" applyFont="1" applyFill="1" applyBorder="1" applyAlignment="1" applyProtection="1">
      <alignment horizontal="left" vertical="center" wrapText="1"/>
      <protection locked="0"/>
    </xf>
    <xf numFmtId="38" fontId="5" fillId="6" borderId="83" xfId="1" applyFont="1" applyFill="1" applyBorder="1" applyAlignment="1" applyProtection="1">
      <alignment horizontal="left" vertical="center" wrapText="1"/>
      <protection locked="0"/>
    </xf>
    <xf numFmtId="38" fontId="5" fillId="6" borderId="47" xfId="1" applyFont="1" applyFill="1" applyBorder="1" applyAlignment="1" applyProtection="1">
      <alignment horizontal="left" vertical="center" wrapText="1"/>
      <protection locked="0"/>
    </xf>
    <xf numFmtId="38" fontId="5" fillId="6" borderId="80" xfId="1" applyFont="1" applyFill="1" applyBorder="1" applyAlignment="1" applyProtection="1">
      <alignment horizontal="left" vertical="center" wrapText="1"/>
      <protection locked="0"/>
    </xf>
    <xf numFmtId="38" fontId="5" fillId="6" borderId="48" xfId="1" applyFont="1" applyFill="1" applyBorder="1" applyAlignment="1" applyProtection="1">
      <alignment horizontal="left" vertical="center" wrapText="1"/>
      <protection locked="0"/>
    </xf>
    <xf numFmtId="38" fontId="5" fillId="6" borderId="79" xfId="1" applyFont="1" applyFill="1" applyBorder="1" applyAlignment="1" applyProtection="1">
      <alignment horizontal="left" vertical="center" wrapText="1"/>
      <protection locked="0"/>
    </xf>
    <xf numFmtId="38" fontId="5" fillId="6" borderId="42" xfId="1" applyFont="1" applyFill="1" applyBorder="1" applyAlignment="1" applyProtection="1">
      <alignment horizontal="left" vertical="center" wrapText="1"/>
      <protection locked="0"/>
    </xf>
    <xf numFmtId="38" fontId="5" fillId="6" borderId="58" xfId="1" applyFont="1" applyFill="1" applyBorder="1" applyAlignment="1" applyProtection="1">
      <alignment horizontal="left" vertical="center" wrapText="1"/>
      <protection locked="0"/>
    </xf>
    <xf numFmtId="38" fontId="5" fillId="6" borderId="2" xfId="1" applyFont="1" applyFill="1" applyBorder="1" applyAlignment="1" applyProtection="1">
      <alignment horizontal="left" vertical="center" wrapText="1"/>
      <protection locked="0"/>
    </xf>
    <xf numFmtId="38" fontId="22" fillId="0" borderId="32" xfId="1" applyNumberFormat="1" applyFont="1" applyFill="1" applyBorder="1" applyAlignment="1" applyProtection="1">
      <alignment horizontal="center" vertical="center"/>
    </xf>
    <xf numFmtId="38" fontId="22" fillId="0" borderId="35" xfId="1" applyNumberFormat="1" applyFont="1" applyFill="1" applyBorder="1" applyAlignment="1" applyProtection="1">
      <alignment horizontal="center" vertical="center"/>
    </xf>
    <xf numFmtId="38" fontId="22" fillId="0" borderId="33" xfId="1" applyNumberFormat="1" applyFont="1" applyFill="1" applyBorder="1" applyAlignment="1" applyProtection="1">
      <alignment horizontal="center" vertical="center"/>
    </xf>
    <xf numFmtId="0" fontId="17" fillId="0" borderId="2" xfId="0" applyFont="1" applyBorder="1" applyAlignment="1" applyProtection="1">
      <alignment horizontal="center" vertical="center" wrapText="1"/>
    </xf>
    <xf numFmtId="0" fontId="17" fillId="0" borderId="3" xfId="0" applyFont="1" applyBorder="1" applyAlignment="1" applyProtection="1">
      <alignment horizontal="center" vertical="center" wrapText="1"/>
    </xf>
    <xf numFmtId="38" fontId="22" fillId="4" borderId="2" xfId="1" applyNumberFormat="1" applyFont="1" applyFill="1" applyBorder="1" applyAlignment="1" applyProtection="1">
      <alignment horizontal="center" vertical="center"/>
      <protection locked="0"/>
    </xf>
    <xf numFmtId="0" fontId="22" fillId="4" borderId="2" xfId="1" applyNumberFormat="1" applyFont="1" applyFill="1" applyBorder="1" applyAlignment="1" applyProtection="1">
      <alignment horizontal="center" vertical="center"/>
      <protection locked="0"/>
    </xf>
    <xf numFmtId="38" fontId="22" fillId="4" borderId="11" xfId="1" applyNumberFormat="1" applyFont="1" applyFill="1" applyBorder="1" applyAlignment="1" applyProtection="1">
      <alignment horizontal="center" vertical="center"/>
    </xf>
    <xf numFmtId="0" fontId="22" fillId="4" borderId="4" xfId="1" applyNumberFormat="1" applyFont="1" applyFill="1" applyBorder="1" applyAlignment="1" applyProtection="1">
      <alignment horizontal="center" vertical="center"/>
    </xf>
    <xf numFmtId="38" fontId="22" fillId="4" borderId="15" xfId="1" applyNumberFormat="1" applyFont="1" applyFill="1" applyBorder="1" applyAlignment="1" applyProtection="1">
      <alignment horizontal="center" vertical="center"/>
    </xf>
    <xf numFmtId="0" fontId="17" fillId="0" borderId="1" xfId="0" applyFont="1" applyFill="1" applyBorder="1" applyAlignment="1" applyProtection="1">
      <alignment horizontal="left" vertical="center" wrapText="1"/>
    </xf>
    <xf numFmtId="0" fontId="17" fillId="0" borderId="9" xfId="0" applyFont="1" applyBorder="1" applyAlignment="1" applyProtection="1">
      <alignment horizontal="center" vertical="center" wrapText="1"/>
    </xf>
    <xf numFmtId="0" fontId="17" fillId="0" borderId="8" xfId="0" applyFont="1" applyBorder="1" applyAlignment="1" applyProtection="1">
      <alignment horizontal="center" vertical="center" wrapText="1"/>
    </xf>
    <xf numFmtId="0" fontId="17" fillId="0" borderId="12" xfId="0" applyFont="1" applyBorder="1" applyAlignment="1" applyProtection="1">
      <alignment horizontal="center" vertical="center" wrapText="1"/>
    </xf>
    <xf numFmtId="0" fontId="17" fillId="0" borderId="6" xfId="0" applyFont="1" applyBorder="1" applyAlignment="1" applyProtection="1">
      <alignment horizontal="center" vertical="center" wrapText="1"/>
    </xf>
    <xf numFmtId="0" fontId="17" fillId="0" borderId="10" xfId="0" applyFont="1" applyBorder="1" applyAlignment="1" applyProtection="1">
      <alignment horizontal="center" vertical="center" wrapText="1"/>
    </xf>
    <xf numFmtId="0" fontId="17" fillId="0" borderId="13" xfId="0" applyFont="1" applyBorder="1" applyAlignment="1" applyProtection="1">
      <alignment horizontal="center" vertical="center" wrapText="1"/>
    </xf>
    <xf numFmtId="0" fontId="17" fillId="0" borderId="10" xfId="0" applyFont="1" applyBorder="1" applyAlignment="1" applyProtection="1">
      <alignment horizontal="center" vertical="center"/>
    </xf>
    <xf numFmtId="0" fontId="17" fillId="0" borderId="13" xfId="0" applyFont="1" applyBorder="1" applyAlignment="1" applyProtection="1">
      <alignment horizontal="center" vertical="center"/>
    </xf>
    <xf numFmtId="38" fontId="24" fillId="0" borderId="0" xfId="2" applyNumberFormat="1" applyFont="1" applyAlignment="1" applyProtection="1">
      <alignment horizontal="left" vertical="center" wrapText="1"/>
    </xf>
    <xf numFmtId="0" fontId="17" fillId="0" borderId="5" xfId="0" applyFont="1" applyBorder="1" applyAlignment="1" applyProtection="1">
      <alignment horizontal="center" vertical="center" wrapText="1"/>
    </xf>
    <xf numFmtId="0" fontId="17" fillId="0" borderId="7" xfId="0" applyFont="1" applyBorder="1" applyAlignment="1" applyProtection="1">
      <alignment horizontal="center" vertical="center" wrapText="1"/>
    </xf>
    <xf numFmtId="0" fontId="17" fillId="0" borderId="28" xfId="0" applyFont="1" applyBorder="1" applyAlignment="1" applyProtection="1">
      <alignment horizontal="center" vertical="center" wrapText="1"/>
    </xf>
    <xf numFmtId="0" fontId="17" fillId="0" borderId="29" xfId="0" applyFont="1" applyBorder="1" applyAlignment="1" applyProtection="1">
      <alignment horizontal="center" vertical="center" wrapText="1"/>
    </xf>
    <xf numFmtId="0" fontId="17" fillId="0" borderId="30" xfId="0" applyFont="1" applyBorder="1" applyAlignment="1" applyProtection="1">
      <alignment horizontal="center" vertical="center" wrapText="1"/>
    </xf>
    <xf numFmtId="0" fontId="17" fillId="6" borderId="1" xfId="0" applyFont="1" applyFill="1" applyBorder="1" applyAlignment="1" applyProtection="1">
      <alignment horizontal="left" vertical="center" wrapText="1"/>
    </xf>
    <xf numFmtId="38" fontId="22" fillId="0" borderId="34" xfId="1" applyNumberFormat="1" applyFont="1" applyFill="1" applyBorder="1" applyAlignment="1" applyProtection="1">
      <alignment horizontal="center" vertical="center"/>
    </xf>
    <xf numFmtId="38" fontId="23" fillId="0" borderId="34" xfId="1" applyNumberFormat="1" applyFont="1" applyFill="1" applyBorder="1" applyAlignment="1" applyProtection="1">
      <alignment horizontal="center" vertical="center"/>
    </xf>
    <xf numFmtId="38" fontId="23" fillId="0" borderId="33" xfId="1" applyNumberFormat="1" applyFont="1" applyFill="1" applyBorder="1" applyAlignment="1" applyProtection="1">
      <alignment horizontal="center" vertical="center"/>
    </xf>
    <xf numFmtId="38" fontId="5" fillId="6" borderId="81" xfId="1" applyFont="1" applyFill="1" applyBorder="1" applyAlignment="1" applyProtection="1">
      <alignment horizontal="left" vertical="center" wrapText="1"/>
      <protection locked="0"/>
    </xf>
    <xf numFmtId="38" fontId="5" fillId="6" borderId="82" xfId="1" applyFont="1" applyFill="1" applyBorder="1" applyAlignment="1" applyProtection="1">
      <alignment horizontal="left" vertical="center" wrapText="1"/>
      <protection locked="0"/>
    </xf>
    <xf numFmtId="38" fontId="5" fillId="0" borderId="2" xfId="1" applyFont="1" applyFill="1" applyBorder="1" applyAlignment="1" applyProtection="1">
      <alignment horizontal="left" vertical="center" wrapText="1"/>
    </xf>
    <xf numFmtId="38" fontId="5" fillId="6" borderId="45" xfId="1" applyFont="1" applyFill="1" applyBorder="1" applyAlignment="1" applyProtection="1">
      <alignment horizontal="left" vertical="center" wrapText="1"/>
    </xf>
    <xf numFmtId="38" fontId="5" fillId="6" borderId="4" xfId="1" applyFont="1" applyFill="1" applyBorder="1" applyAlignment="1" applyProtection="1">
      <alignment horizontal="left" vertical="center" wrapText="1"/>
    </xf>
    <xf numFmtId="38" fontId="5" fillId="6" borderId="62" xfId="1" applyFont="1" applyFill="1" applyBorder="1" applyAlignment="1" applyProtection="1">
      <alignment horizontal="left" vertical="center" wrapText="1"/>
    </xf>
    <xf numFmtId="38" fontId="5" fillId="6" borderId="60" xfId="1" applyFont="1" applyFill="1" applyBorder="1" applyAlignment="1" applyProtection="1">
      <alignment horizontal="left" vertical="center" wrapText="1"/>
    </xf>
    <xf numFmtId="38" fontId="5" fillId="0" borderId="11" xfId="1" applyFont="1" applyBorder="1" applyAlignment="1" applyProtection="1">
      <alignment horizontal="left" vertical="center" wrapText="1"/>
    </xf>
    <xf numFmtId="38" fontId="5" fillId="0" borderId="4" xfId="1" applyFont="1" applyBorder="1" applyAlignment="1" applyProtection="1">
      <alignment horizontal="left" vertical="center" wrapText="1"/>
    </xf>
    <xf numFmtId="49" fontId="17" fillId="0" borderId="1" xfId="0" applyNumberFormat="1" applyFont="1" applyFill="1" applyBorder="1" applyAlignment="1" applyProtection="1">
      <alignment horizontal="left" vertical="center" wrapText="1"/>
    </xf>
    <xf numFmtId="38" fontId="30" fillId="3" borderId="2" xfId="1" applyFont="1" applyFill="1" applyBorder="1" applyAlignment="1" applyProtection="1">
      <alignment horizontal="center" vertical="center" wrapText="1"/>
    </xf>
    <xf numFmtId="38" fontId="30" fillId="3" borderId="2" xfId="1" applyFont="1" applyFill="1" applyBorder="1" applyAlignment="1" applyProtection="1">
      <alignment horizontal="center" vertical="center"/>
    </xf>
    <xf numFmtId="0" fontId="17" fillId="3" borderId="7" xfId="13" applyFont="1" applyFill="1" applyBorder="1" applyAlignment="1" applyProtection="1">
      <alignment horizontal="center" vertical="center" wrapText="1"/>
    </xf>
    <xf numFmtId="0" fontId="17" fillId="3" borderId="2" xfId="13" applyFont="1" applyFill="1" applyBorder="1" applyAlignment="1" applyProtection="1">
      <alignment horizontal="center" vertical="center" wrapText="1"/>
    </xf>
    <xf numFmtId="0" fontId="17" fillId="0" borderId="9" xfId="13" applyFont="1" applyBorder="1" applyAlignment="1" applyProtection="1">
      <alignment horizontal="left" vertical="center"/>
    </xf>
    <xf numFmtId="0" fontId="17" fillId="0" borderId="55" xfId="13" applyFont="1" applyBorder="1" applyAlignment="1" applyProtection="1">
      <alignment horizontal="left" vertical="center"/>
    </xf>
    <xf numFmtId="0" fontId="17" fillId="0" borderId="15" xfId="13" applyFont="1" applyBorder="1" applyAlignment="1" applyProtection="1">
      <alignment horizontal="left" vertical="center"/>
    </xf>
    <xf numFmtId="0" fontId="17" fillId="0" borderId="4" xfId="13" applyFont="1" applyBorder="1" applyAlignment="1" applyProtection="1">
      <alignment horizontal="left" vertical="center"/>
    </xf>
    <xf numFmtId="0" fontId="17" fillId="3" borderId="45" xfId="13" applyFont="1" applyFill="1" applyBorder="1" applyAlignment="1" applyProtection="1">
      <alignment horizontal="center" vertical="center" wrapText="1"/>
    </xf>
    <xf numFmtId="0" fontId="17" fillId="3" borderId="4" xfId="13" applyFont="1" applyFill="1" applyBorder="1" applyAlignment="1" applyProtection="1">
      <alignment horizontal="center" vertical="center" wrapText="1"/>
    </xf>
    <xf numFmtId="0" fontId="17" fillId="3" borderId="10" xfId="13" applyFont="1" applyFill="1" applyBorder="1" applyAlignment="1" applyProtection="1">
      <alignment horizontal="center" vertical="center"/>
    </xf>
    <xf numFmtId="0" fontId="17" fillId="3" borderId="1" xfId="13" applyFont="1" applyFill="1" applyBorder="1" applyAlignment="1" applyProtection="1">
      <alignment horizontal="center" vertical="center"/>
    </xf>
    <xf numFmtId="0" fontId="17" fillId="3" borderId="13" xfId="13" applyFont="1" applyFill="1" applyBorder="1" applyAlignment="1" applyProtection="1">
      <alignment horizontal="center" vertical="center"/>
    </xf>
    <xf numFmtId="0" fontId="17" fillId="3" borderId="5" xfId="13" applyFont="1" applyFill="1" applyBorder="1" applyAlignment="1" applyProtection="1">
      <alignment horizontal="center" vertical="center" wrapText="1"/>
    </xf>
    <xf numFmtId="0" fontId="17" fillId="3" borderId="3" xfId="13" applyFont="1" applyFill="1" applyBorder="1" applyAlignment="1" applyProtection="1">
      <alignment horizontal="center" vertical="center" wrapText="1"/>
    </xf>
    <xf numFmtId="176" fontId="17" fillId="0" borderId="0" xfId="13" applyNumberFormat="1" applyFont="1" applyAlignment="1" applyProtection="1">
      <alignment horizontal="right" vertical="center" shrinkToFit="1"/>
    </xf>
    <xf numFmtId="176" fontId="17" fillId="0" borderId="23" xfId="13" applyNumberFormat="1" applyFont="1" applyBorder="1" applyAlignment="1" applyProtection="1">
      <alignment horizontal="right" vertical="center" shrinkToFit="1"/>
    </xf>
    <xf numFmtId="176" fontId="17" fillId="0" borderId="37" xfId="13" applyNumberFormat="1" applyFont="1" applyFill="1" applyBorder="1" applyAlignment="1" applyProtection="1">
      <alignment horizontal="center" vertical="center" shrinkToFit="1"/>
    </xf>
    <xf numFmtId="176" fontId="17" fillId="0" borderId="38" xfId="13" applyNumberFormat="1" applyFont="1" applyFill="1" applyBorder="1" applyAlignment="1" applyProtection="1">
      <alignment horizontal="center" vertical="center" shrinkToFit="1"/>
    </xf>
    <xf numFmtId="180" fontId="17" fillId="0" borderId="11" xfId="13" applyNumberFormat="1" applyFont="1" applyFill="1" applyBorder="1" applyAlignment="1" applyProtection="1">
      <alignment horizontal="center" vertical="center"/>
    </xf>
    <xf numFmtId="180" fontId="17" fillId="0" borderId="4" xfId="13" applyNumberFormat="1" applyFont="1" applyFill="1" applyBorder="1" applyAlignment="1" applyProtection="1">
      <alignment horizontal="center" vertical="center"/>
    </xf>
    <xf numFmtId="38" fontId="17" fillId="0" borderId="11" xfId="13" applyNumberFormat="1" applyFont="1" applyFill="1" applyBorder="1" applyAlignment="1" applyProtection="1">
      <alignment horizontal="center" vertical="center"/>
    </xf>
    <xf numFmtId="0" fontId="17" fillId="0" borderId="4" xfId="13" applyFont="1" applyFill="1" applyBorder="1" applyAlignment="1" applyProtection="1">
      <alignment horizontal="center" vertical="center"/>
    </xf>
    <xf numFmtId="176" fontId="17" fillId="0" borderId="36" xfId="13" applyNumberFormat="1" applyFont="1" applyFill="1" applyBorder="1" applyAlignment="1" applyProtection="1">
      <alignment horizontal="center" vertical="center" shrinkToFit="1"/>
    </xf>
    <xf numFmtId="0" fontId="17" fillId="3" borderId="2" xfId="13" applyFont="1" applyFill="1" applyBorder="1" applyAlignment="1" applyProtection="1">
      <alignment horizontal="center" vertical="center"/>
    </xf>
    <xf numFmtId="179" fontId="17" fillId="6" borderId="40" xfId="13" applyNumberFormat="1" applyFont="1" applyFill="1" applyBorder="1" applyAlignment="1" applyProtection="1">
      <alignment horizontal="center" vertical="center"/>
      <protection locked="0"/>
    </xf>
    <xf numFmtId="179" fontId="17" fillId="6" borderId="41" xfId="13" applyNumberFormat="1" applyFont="1" applyFill="1" applyBorder="1" applyAlignment="1" applyProtection="1">
      <alignment horizontal="center" vertical="center"/>
      <protection locked="0"/>
    </xf>
    <xf numFmtId="38" fontId="17" fillId="0" borderId="4" xfId="13" applyNumberFormat="1" applyFont="1" applyFill="1" applyBorder="1" applyAlignment="1" applyProtection="1">
      <alignment horizontal="center" vertical="center"/>
    </xf>
    <xf numFmtId="38" fontId="17" fillId="0" borderId="10" xfId="13" applyNumberFormat="1" applyFont="1" applyFill="1" applyBorder="1" applyAlignment="1" applyProtection="1">
      <alignment horizontal="center" vertical="center"/>
    </xf>
    <xf numFmtId="38" fontId="17" fillId="0" borderId="13" xfId="13" applyNumberFormat="1" applyFont="1" applyFill="1" applyBorder="1" applyAlignment="1" applyProtection="1">
      <alignment horizontal="center" vertical="center"/>
    </xf>
    <xf numFmtId="0" fontId="21" fillId="3" borderId="5" xfId="13" applyFont="1" applyFill="1" applyBorder="1" applyAlignment="1" applyProtection="1">
      <alignment horizontal="center" vertical="center" wrapText="1"/>
    </xf>
    <xf numFmtId="0" fontId="21" fillId="3" borderId="7" xfId="13" applyFont="1" applyFill="1" applyBorder="1" applyAlignment="1" applyProtection="1">
      <alignment horizontal="center" vertical="center" wrapText="1"/>
    </xf>
    <xf numFmtId="38" fontId="17" fillId="0" borderId="11" xfId="13" applyNumberFormat="1" applyFont="1" applyFill="1" applyBorder="1" applyAlignment="1" applyProtection="1">
      <alignment horizontal="left" vertical="center"/>
    </xf>
    <xf numFmtId="0" fontId="17" fillId="0" borderId="4" xfId="13" applyFont="1" applyFill="1" applyBorder="1" applyAlignment="1" applyProtection="1">
      <alignment horizontal="left" vertical="center"/>
    </xf>
    <xf numFmtId="0" fontId="21" fillId="3" borderId="10" xfId="13" applyFont="1" applyFill="1" applyBorder="1" applyAlignment="1" applyProtection="1">
      <alignment horizontal="center" vertical="center"/>
    </xf>
    <xf numFmtId="0" fontId="21" fillId="3" borderId="1" xfId="13" applyFont="1" applyFill="1" applyBorder="1" applyAlignment="1" applyProtection="1">
      <alignment horizontal="center" vertical="center"/>
    </xf>
    <xf numFmtId="0" fontId="21" fillId="3" borderId="13" xfId="13" applyFont="1" applyFill="1" applyBorder="1" applyAlignment="1" applyProtection="1">
      <alignment horizontal="center" vertical="center"/>
    </xf>
    <xf numFmtId="0" fontId="21" fillId="3" borderId="3" xfId="13" applyFont="1" applyFill="1" applyBorder="1" applyAlignment="1" applyProtection="1">
      <alignment horizontal="center" vertical="center" wrapText="1"/>
    </xf>
    <xf numFmtId="0" fontId="21" fillId="3" borderId="2" xfId="13" applyFont="1" applyFill="1" applyBorder="1" applyAlignment="1" applyProtection="1">
      <alignment horizontal="center" vertical="center"/>
    </xf>
    <xf numFmtId="0" fontId="17" fillId="3" borderId="3" xfId="13" applyFont="1" applyFill="1" applyBorder="1" applyAlignment="1" applyProtection="1">
      <alignment horizontal="center" vertical="center"/>
    </xf>
    <xf numFmtId="178" fontId="35" fillId="0" borderId="11" xfId="13" applyNumberFormat="1" applyFont="1" applyFill="1" applyBorder="1" applyAlignment="1" applyProtection="1">
      <alignment horizontal="center" vertical="center"/>
    </xf>
    <xf numFmtId="178" fontId="35" fillId="0" borderId="4" xfId="13" applyNumberFormat="1" applyFont="1" applyFill="1" applyBorder="1" applyAlignment="1" applyProtection="1">
      <alignment horizontal="center" vertical="center"/>
    </xf>
    <xf numFmtId="0" fontId="21" fillId="3" borderId="2" xfId="13" applyFont="1" applyFill="1" applyBorder="1" applyAlignment="1" applyProtection="1">
      <alignment horizontal="center" vertical="center" wrapText="1"/>
    </xf>
    <xf numFmtId="0" fontId="21" fillId="3" borderId="7" xfId="13" applyFont="1" applyFill="1" applyBorder="1" applyAlignment="1" applyProtection="1">
      <alignment horizontal="center" vertical="center"/>
    </xf>
    <xf numFmtId="0" fontId="27" fillId="0" borderId="11" xfId="8" applyFont="1" applyBorder="1" applyAlignment="1" applyProtection="1">
      <alignment horizontal="center" vertical="center" wrapText="1"/>
    </xf>
    <xf numFmtId="0" fontId="27" fillId="0" borderId="15" xfId="8" applyFont="1" applyBorder="1" applyAlignment="1" applyProtection="1">
      <alignment horizontal="center" vertical="center" wrapText="1"/>
    </xf>
    <xf numFmtId="0" fontId="27" fillId="0" borderId="4" xfId="8" applyFont="1" applyBorder="1" applyAlignment="1" applyProtection="1">
      <alignment horizontal="center" vertical="center" wrapText="1"/>
    </xf>
    <xf numFmtId="0" fontId="27" fillId="0" borderId="11" xfId="8" applyFont="1" applyBorder="1" applyAlignment="1" applyProtection="1">
      <alignment horizontal="left" vertical="center"/>
      <protection locked="0"/>
    </xf>
    <xf numFmtId="0" fontId="27" fillId="0" borderId="4" xfId="8" applyFont="1" applyBorder="1" applyAlignment="1" applyProtection="1">
      <alignment horizontal="left" vertical="center"/>
      <protection locked="0"/>
    </xf>
    <xf numFmtId="0" fontId="27" fillId="0" borderId="0" xfId="8" applyFont="1" applyAlignment="1" applyProtection="1">
      <alignment horizontal="center" vertical="center"/>
    </xf>
    <xf numFmtId="0" fontId="27" fillId="0" borderId="16" xfId="8" applyFont="1" applyBorder="1" applyAlignment="1" applyProtection="1">
      <alignment horizontal="left" vertical="center"/>
    </xf>
    <xf numFmtId="0" fontId="27" fillId="0" borderId="17" xfId="8" applyFont="1" applyBorder="1" applyAlignment="1" applyProtection="1">
      <alignment horizontal="left" vertical="center"/>
    </xf>
    <xf numFmtId="0" fontId="17" fillId="0" borderId="2" xfId="8" applyFont="1" applyBorder="1" applyAlignment="1" applyProtection="1">
      <alignment vertical="center" shrinkToFit="1"/>
      <protection locked="0"/>
    </xf>
    <xf numFmtId="0" fontId="27" fillId="0" borderId="11" xfId="8" applyFont="1" applyBorder="1" applyAlignment="1" applyProtection="1">
      <alignment horizontal="left" vertical="center" shrinkToFit="1"/>
      <protection locked="0"/>
    </xf>
    <xf numFmtId="0" fontId="27" fillId="0" borderId="4" xfId="8" applyFont="1" applyBorder="1" applyAlignment="1" applyProtection="1">
      <alignment horizontal="left" vertical="center" shrinkToFit="1"/>
      <protection locked="0"/>
    </xf>
    <xf numFmtId="0" fontId="27" fillId="0" borderId="0" xfId="8" applyFont="1" applyAlignment="1" applyProtection="1">
      <alignment horizontal="left" vertical="center"/>
    </xf>
    <xf numFmtId="0" fontId="30" fillId="0" borderId="11" xfId="11" applyFont="1" applyBorder="1" applyAlignment="1" applyProtection="1">
      <alignment horizontal="left" vertical="center"/>
      <protection locked="0"/>
    </xf>
    <xf numFmtId="0" fontId="30" fillId="0" borderId="4" xfId="11" applyFont="1" applyBorder="1" applyAlignment="1" applyProtection="1">
      <alignment horizontal="left" vertical="center"/>
      <protection locked="0"/>
    </xf>
    <xf numFmtId="0" fontId="32" fillId="0" borderId="11" xfId="11" applyFont="1" applyBorder="1" applyAlignment="1" applyProtection="1">
      <alignment horizontal="center" vertical="center"/>
      <protection locked="0"/>
    </xf>
    <xf numFmtId="0" fontId="32" fillId="0" borderId="4" xfId="11" applyFont="1" applyBorder="1" applyAlignment="1" applyProtection="1">
      <alignment horizontal="center" vertical="center"/>
      <protection locked="0"/>
    </xf>
    <xf numFmtId="0" fontId="17" fillId="0" borderId="11" xfId="8" applyFont="1" applyBorder="1" applyAlignment="1" applyProtection="1">
      <alignment horizontal="center" vertical="center"/>
    </xf>
    <xf numFmtId="0" fontId="17" fillId="0" borderId="15" xfId="8" applyFont="1" applyBorder="1" applyAlignment="1" applyProtection="1">
      <alignment horizontal="center" vertical="center"/>
    </xf>
    <xf numFmtId="0" fontId="17" fillId="0" borderId="4" xfId="8" applyFont="1" applyBorder="1" applyAlignment="1" applyProtection="1">
      <alignment horizontal="center" vertical="center"/>
    </xf>
    <xf numFmtId="0" fontId="27" fillId="0" borderId="1" xfId="8" applyFont="1" applyFill="1" applyBorder="1" applyAlignment="1" applyProtection="1">
      <alignment horizontal="left" vertical="center" shrinkToFit="1"/>
    </xf>
    <xf numFmtId="0" fontId="27" fillId="0" borderId="15" xfId="8" applyFont="1" applyFill="1" applyBorder="1" applyAlignment="1" applyProtection="1">
      <alignment horizontal="left" vertical="center" shrinkToFit="1"/>
    </xf>
    <xf numFmtId="0" fontId="30" fillId="0" borderId="7" xfId="11" applyFont="1" applyBorder="1" applyAlignment="1" applyProtection="1">
      <alignment horizontal="center" vertical="center"/>
      <protection locked="0"/>
    </xf>
    <xf numFmtId="0" fontId="30" fillId="0" borderId="2" xfId="11" applyFont="1" applyBorder="1" applyAlignment="1" applyProtection="1">
      <alignment horizontal="center" vertical="center"/>
      <protection locked="0"/>
    </xf>
    <xf numFmtId="0" fontId="30" fillId="0" borderId="3" xfId="11" applyFont="1" applyBorder="1" applyAlignment="1" applyProtection="1">
      <alignment horizontal="center" vertical="center"/>
      <protection locked="0"/>
    </xf>
    <xf numFmtId="0" fontId="30" fillId="0" borderId="11" xfId="11" applyFont="1" applyBorder="1" applyAlignment="1" applyProtection="1">
      <alignment horizontal="center" vertical="center"/>
      <protection locked="0"/>
    </xf>
    <xf numFmtId="0" fontId="30" fillId="0" borderId="4" xfId="11" applyFont="1" applyBorder="1" applyAlignment="1" applyProtection="1">
      <alignment horizontal="center" vertical="center"/>
      <protection locked="0"/>
    </xf>
    <xf numFmtId="0" fontId="30" fillId="0" borderId="10" xfId="11" applyFont="1" applyBorder="1" applyAlignment="1" applyProtection="1">
      <alignment horizontal="center" vertical="center"/>
      <protection locked="0"/>
    </xf>
    <xf numFmtId="0" fontId="30" fillId="0" borderId="13" xfId="11" applyFont="1" applyBorder="1" applyAlignment="1" applyProtection="1">
      <alignment horizontal="center" vertical="center"/>
      <protection locked="0"/>
    </xf>
    <xf numFmtId="0" fontId="32" fillId="0" borderId="11" xfId="11" applyFont="1" applyBorder="1" applyAlignment="1" applyProtection="1">
      <alignment horizontal="center" vertical="center"/>
    </xf>
    <xf numFmtId="0" fontId="32" fillId="0" borderId="4" xfId="11" applyFont="1" applyBorder="1" applyAlignment="1" applyProtection="1">
      <alignment horizontal="center" vertical="center"/>
    </xf>
    <xf numFmtId="0" fontId="30" fillId="0" borderId="11" xfId="11" applyFont="1" applyBorder="1" applyAlignment="1" applyProtection="1">
      <alignment horizontal="left" vertical="center"/>
    </xf>
    <xf numFmtId="0" fontId="30" fillId="0" borderId="4" xfId="11" applyFont="1" applyBorder="1" applyAlignment="1" applyProtection="1">
      <alignment horizontal="left" vertical="center"/>
    </xf>
    <xf numFmtId="0" fontId="30" fillId="0" borderId="2" xfId="11" applyFont="1" applyBorder="1" applyAlignment="1" applyProtection="1">
      <alignment horizontal="center" vertical="center"/>
    </xf>
    <xf numFmtId="0" fontId="30" fillId="0" borderId="10" xfId="11" applyFont="1" applyBorder="1" applyAlignment="1" applyProtection="1">
      <alignment horizontal="center" vertical="center"/>
    </xf>
    <xf numFmtId="0" fontId="30" fillId="0" borderId="13" xfId="11" applyFont="1" applyBorder="1" applyAlignment="1" applyProtection="1">
      <alignment horizontal="center" vertical="center"/>
    </xf>
    <xf numFmtId="0" fontId="30" fillId="0" borderId="7" xfId="11" applyFont="1" applyBorder="1" applyAlignment="1" applyProtection="1">
      <alignment horizontal="center" vertical="center"/>
    </xf>
    <xf numFmtId="0" fontId="30" fillId="0" borderId="3" xfId="11" applyFont="1" applyBorder="1" applyAlignment="1" applyProtection="1">
      <alignment horizontal="center" vertical="center"/>
    </xf>
    <xf numFmtId="0" fontId="27" fillId="4" borderId="16" xfId="8" applyFont="1" applyFill="1" applyBorder="1" applyAlignment="1" applyProtection="1">
      <alignment horizontal="left" vertical="center"/>
    </xf>
    <xf numFmtId="0" fontId="27" fillId="4" borderId="17" xfId="8" applyFont="1" applyFill="1" applyBorder="1" applyAlignment="1" applyProtection="1">
      <alignment horizontal="left" vertical="center"/>
    </xf>
    <xf numFmtId="0" fontId="17" fillId="0" borderId="2" xfId="8" applyFont="1" applyBorder="1" applyAlignment="1" applyProtection="1">
      <alignment vertical="center" shrinkToFit="1"/>
    </xf>
    <xf numFmtId="0" fontId="27" fillId="0" borderId="11" xfId="8" applyFont="1" applyFill="1" applyBorder="1" applyAlignment="1" applyProtection="1">
      <alignment horizontal="left" vertical="center" shrinkToFit="1"/>
    </xf>
    <xf numFmtId="0" fontId="27" fillId="0" borderId="4" xfId="8" applyFont="1" applyFill="1" applyBorder="1" applyAlignment="1" applyProtection="1">
      <alignment horizontal="left" vertical="center" shrinkToFit="1"/>
    </xf>
    <xf numFmtId="0" fontId="27" fillId="4" borderId="11" xfId="8" applyFont="1" applyFill="1" applyBorder="1" applyAlignment="1" applyProtection="1">
      <alignment horizontal="left" vertical="center"/>
    </xf>
    <xf numFmtId="0" fontId="27" fillId="4" borderId="4" xfId="8" applyFont="1" applyFill="1" applyBorder="1" applyAlignment="1" applyProtection="1">
      <alignment horizontal="left" vertical="center"/>
    </xf>
    <xf numFmtId="0" fontId="27" fillId="0" borderId="11" xfId="8" applyFont="1" applyFill="1" applyBorder="1" applyAlignment="1" applyProtection="1">
      <alignment horizontal="left" vertical="center"/>
    </xf>
    <xf numFmtId="0" fontId="27" fillId="0" borderId="4" xfId="8" applyFont="1" applyFill="1" applyBorder="1" applyAlignment="1" applyProtection="1">
      <alignment horizontal="left" vertical="center"/>
    </xf>
    <xf numFmtId="0" fontId="27" fillId="0" borderId="11" xfId="8" applyFont="1" applyBorder="1" applyAlignment="1" applyProtection="1">
      <alignment horizontal="left" vertical="center"/>
    </xf>
    <xf numFmtId="0" fontId="27" fillId="0" borderId="4" xfId="8" applyFont="1" applyBorder="1" applyAlignment="1" applyProtection="1">
      <alignment horizontal="left" vertical="center"/>
    </xf>
    <xf numFmtId="0" fontId="8" fillId="0" borderId="0" xfId="0" applyFont="1" applyAlignment="1" applyProtection="1">
      <alignment horizontal="left" vertical="top" wrapText="1"/>
    </xf>
    <xf numFmtId="0" fontId="8" fillId="0" borderId="0" xfId="0" applyFont="1" applyAlignment="1" applyProtection="1">
      <alignment horizontal="center" vertical="center"/>
    </xf>
    <xf numFmtId="0" fontId="8" fillId="0" borderId="0" xfId="0" applyFont="1" applyAlignment="1" applyProtection="1">
      <alignment horizontal="center" vertical="center" wrapText="1"/>
    </xf>
    <xf numFmtId="0" fontId="39" fillId="0" borderId="1" xfId="0" applyFont="1" applyFill="1" applyBorder="1" applyAlignment="1" applyProtection="1">
      <alignment horizontal="left" vertical="center" wrapText="1"/>
      <protection locked="0"/>
    </xf>
    <xf numFmtId="0" fontId="39" fillId="0" borderId="0" xfId="0" applyFont="1" applyAlignment="1">
      <alignment horizontal="left" vertical="center"/>
    </xf>
    <xf numFmtId="0" fontId="39" fillId="0" borderId="0" xfId="0" applyFont="1" applyAlignment="1">
      <alignment horizontal="center" vertical="center"/>
    </xf>
    <xf numFmtId="49" fontId="39" fillId="0" borderId="1" xfId="0" applyNumberFormat="1" applyFont="1" applyFill="1" applyBorder="1" applyAlignment="1" applyProtection="1">
      <alignment horizontal="left" vertical="center" wrapText="1"/>
      <protection locked="0"/>
    </xf>
    <xf numFmtId="38" fontId="24" fillId="0" borderId="0" xfId="2" applyNumberFormat="1" applyFont="1" applyFill="1" applyAlignment="1" applyProtection="1">
      <alignment horizontal="left" vertical="center" wrapText="1"/>
    </xf>
    <xf numFmtId="38" fontId="5" fillId="0" borderId="11" xfId="1" applyFont="1" applyFill="1" applyBorder="1" applyAlignment="1" applyProtection="1">
      <alignment horizontal="left" vertical="center" wrapText="1"/>
      <protection locked="0"/>
    </xf>
    <xf numFmtId="38" fontId="5" fillId="0" borderId="4" xfId="1" applyFont="1" applyFill="1" applyBorder="1" applyAlignment="1" applyProtection="1">
      <alignment horizontal="left" vertical="center" wrapText="1"/>
      <protection locked="0"/>
    </xf>
    <xf numFmtId="0" fontId="22" fillId="0" borderId="24" xfId="0" applyFont="1" applyFill="1" applyBorder="1" applyAlignment="1" applyProtection="1">
      <alignment horizontal="center" vertical="center"/>
    </xf>
    <xf numFmtId="0" fontId="22" fillId="0" borderId="10" xfId="0" applyFont="1" applyFill="1" applyBorder="1" applyAlignment="1" applyProtection="1">
      <alignment horizontal="center" vertical="center"/>
    </xf>
    <xf numFmtId="0" fontId="22" fillId="0" borderId="1"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22" fillId="0" borderId="7" xfId="0" applyFont="1" applyFill="1" applyBorder="1" applyAlignment="1" applyProtection="1">
      <alignment horizontal="center" vertical="center"/>
    </xf>
    <xf numFmtId="0" fontId="17" fillId="0" borderId="3" xfId="0" applyFont="1" applyFill="1" applyBorder="1" applyAlignment="1" applyProtection="1">
      <alignment horizontal="center" vertical="center" wrapText="1"/>
    </xf>
    <xf numFmtId="0" fontId="17" fillId="0" borderId="5" xfId="0" applyFont="1" applyFill="1" applyBorder="1" applyAlignment="1" applyProtection="1">
      <alignment horizontal="center" vertical="center" wrapText="1"/>
    </xf>
    <xf numFmtId="0" fontId="17" fillId="0" borderId="7" xfId="0" applyFont="1" applyFill="1" applyBorder="1" applyAlignment="1" applyProtection="1">
      <alignment horizontal="center" vertical="center" wrapText="1"/>
    </xf>
    <xf numFmtId="0" fontId="17" fillId="0" borderId="9" xfId="0" applyFont="1" applyFill="1" applyBorder="1" applyAlignment="1" applyProtection="1">
      <alignment horizontal="center" vertical="center" wrapText="1"/>
    </xf>
    <xf numFmtId="0" fontId="17" fillId="0" borderId="8" xfId="0" applyFont="1" applyFill="1" applyBorder="1" applyAlignment="1" applyProtection="1">
      <alignment horizontal="center" vertical="center" wrapText="1"/>
    </xf>
    <xf numFmtId="0" fontId="17" fillId="0" borderId="12" xfId="0" applyFont="1" applyFill="1" applyBorder="1" applyAlignment="1" applyProtection="1">
      <alignment horizontal="center" vertical="center" wrapText="1"/>
    </xf>
    <xf numFmtId="0" fontId="17" fillId="0" borderId="6" xfId="0" applyFont="1" applyFill="1" applyBorder="1" applyAlignment="1" applyProtection="1">
      <alignment horizontal="center" vertical="center" wrapText="1"/>
    </xf>
    <xf numFmtId="0" fontId="17" fillId="0" borderId="10" xfId="0" applyFont="1" applyFill="1" applyBorder="1" applyAlignment="1" applyProtection="1">
      <alignment horizontal="center" vertical="center" wrapText="1"/>
    </xf>
    <xf numFmtId="0" fontId="17" fillId="0" borderId="13" xfId="0" applyFont="1" applyFill="1" applyBorder="1" applyAlignment="1" applyProtection="1">
      <alignment horizontal="center" vertical="center" wrapText="1"/>
    </xf>
    <xf numFmtId="0" fontId="17" fillId="0" borderId="10" xfId="0" applyFont="1" applyFill="1" applyBorder="1" applyAlignment="1" applyProtection="1">
      <alignment horizontal="center" vertical="center"/>
    </xf>
    <xf numFmtId="0" fontId="17" fillId="0" borderId="13" xfId="0" applyFont="1" applyFill="1" applyBorder="1" applyAlignment="1" applyProtection="1">
      <alignment horizontal="center" vertical="center"/>
    </xf>
    <xf numFmtId="38" fontId="22" fillId="0" borderId="15" xfId="1" applyNumberFormat="1" applyFont="1" applyFill="1" applyBorder="1" applyAlignment="1" applyProtection="1">
      <alignment horizontal="center" vertical="center"/>
    </xf>
    <xf numFmtId="38" fontId="22" fillId="0" borderId="11" xfId="1" applyNumberFormat="1" applyFont="1" applyFill="1" applyBorder="1" applyAlignment="1" applyProtection="1">
      <alignment horizontal="center" vertical="center"/>
      <protection locked="0"/>
    </xf>
    <xf numFmtId="0" fontId="22" fillId="0" borderId="4" xfId="1" applyNumberFormat="1" applyFont="1" applyFill="1" applyBorder="1" applyAlignment="1" applyProtection="1">
      <alignment horizontal="center" vertical="center"/>
      <protection locked="0"/>
    </xf>
    <xf numFmtId="38" fontId="22" fillId="0" borderId="11" xfId="1" applyNumberFormat="1" applyFont="1" applyFill="1" applyBorder="1" applyAlignment="1" applyProtection="1">
      <alignment horizontal="center" vertical="center"/>
    </xf>
    <xf numFmtId="0" fontId="22" fillId="0" borderId="4" xfId="1" applyNumberFormat="1" applyFont="1" applyFill="1" applyBorder="1" applyAlignment="1" applyProtection="1">
      <alignment horizontal="center" vertical="center"/>
    </xf>
    <xf numFmtId="0" fontId="17" fillId="0" borderId="2" xfId="0" applyFont="1" applyFill="1" applyBorder="1" applyAlignment="1" applyProtection="1">
      <alignment horizontal="center" vertical="center" wrapText="1"/>
    </xf>
    <xf numFmtId="0" fontId="30" fillId="3" borderId="2" xfId="13" applyFont="1" applyFill="1" applyBorder="1" applyAlignment="1" applyProtection="1">
      <alignment horizontal="center" vertical="center" wrapText="1"/>
    </xf>
    <xf numFmtId="0" fontId="30" fillId="3" borderId="2" xfId="13" applyFont="1" applyFill="1" applyBorder="1" applyAlignment="1" applyProtection="1">
      <alignment horizontal="center" vertical="center"/>
    </xf>
    <xf numFmtId="179" fontId="17" fillId="0" borderId="11" xfId="13" applyNumberFormat="1" applyFont="1" applyFill="1" applyBorder="1" applyAlignment="1" applyProtection="1">
      <alignment horizontal="center" vertical="center"/>
      <protection locked="0"/>
    </xf>
    <xf numFmtId="179" fontId="17" fillId="0" borderId="4" xfId="13" applyNumberFormat="1" applyFont="1" applyFill="1" applyBorder="1" applyAlignment="1" applyProtection="1">
      <alignment horizontal="center" vertical="center"/>
      <protection locked="0"/>
    </xf>
    <xf numFmtId="38" fontId="17" fillId="0" borderId="11" xfId="13" applyNumberFormat="1" applyFont="1" applyFill="1" applyBorder="1" applyAlignment="1" applyProtection="1">
      <alignment horizontal="center" vertical="center"/>
      <protection locked="0"/>
    </xf>
    <xf numFmtId="38" fontId="17" fillId="0" borderId="4" xfId="13" applyNumberFormat="1" applyFont="1" applyFill="1" applyBorder="1" applyAlignment="1" applyProtection="1">
      <alignment horizontal="center" vertical="center"/>
      <protection locked="0"/>
    </xf>
    <xf numFmtId="180" fontId="17" fillId="0" borderId="11" xfId="13" applyNumberFormat="1" applyFont="1" applyFill="1" applyBorder="1" applyAlignment="1" applyProtection="1">
      <alignment horizontal="center" vertical="center"/>
      <protection locked="0"/>
    </xf>
    <xf numFmtId="180" fontId="17" fillId="0" borderId="4" xfId="13" applyNumberFormat="1" applyFont="1" applyFill="1" applyBorder="1" applyAlignment="1" applyProtection="1">
      <alignment horizontal="center" vertical="center"/>
      <protection locked="0"/>
    </xf>
    <xf numFmtId="0" fontId="17" fillId="3" borderId="7" xfId="13" applyFont="1" applyFill="1" applyBorder="1" applyAlignment="1" applyProtection="1">
      <alignment horizontal="center" vertical="center" wrapText="1"/>
      <protection locked="0"/>
    </xf>
    <xf numFmtId="0" fontId="17" fillId="3" borderId="2" xfId="13" applyFont="1" applyFill="1" applyBorder="1" applyAlignment="1" applyProtection="1">
      <alignment horizontal="center" vertical="center" wrapText="1"/>
      <protection locked="0"/>
    </xf>
    <xf numFmtId="0" fontId="17" fillId="3" borderId="7" xfId="13" applyFont="1" applyFill="1" applyBorder="1" applyAlignment="1" applyProtection="1">
      <alignment horizontal="center" vertical="center"/>
      <protection locked="0"/>
    </xf>
    <xf numFmtId="0" fontId="17" fillId="3" borderId="2" xfId="13" applyFont="1" applyFill="1" applyBorder="1" applyAlignment="1" applyProtection="1">
      <alignment horizontal="center" vertical="center"/>
      <protection locked="0"/>
    </xf>
    <xf numFmtId="0" fontId="17" fillId="3" borderId="5" xfId="13" applyFont="1" applyFill="1" applyBorder="1" applyAlignment="1" applyProtection="1">
      <alignment horizontal="center" vertical="center" wrapText="1"/>
      <protection locked="0"/>
    </xf>
    <xf numFmtId="176" fontId="17" fillId="0" borderId="0" xfId="13" applyNumberFormat="1" applyFont="1" applyAlignment="1" applyProtection="1">
      <alignment horizontal="right" vertical="center" shrinkToFit="1"/>
      <protection locked="0"/>
    </xf>
    <xf numFmtId="176" fontId="17" fillId="0" borderId="36" xfId="13" applyNumberFormat="1" applyFont="1" applyFill="1" applyBorder="1" applyAlignment="1" applyProtection="1">
      <alignment horizontal="center" vertical="center" shrinkToFit="1"/>
      <protection locked="0"/>
    </xf>
    <xf numFmtId="0" fontId="27" fillId="0" borderId="11" xfId="8" applyFont="1" applyBorder="1" applyAlignment="1" applyProtection="1">
      <alignment horizontal="left" vertical="center" shrinkToFit="1"/>
    </xf>
    <xf numFmtId="0" fontId="27" fillId="0" borderId="4" xfId="8" applyFont="1" applyBorder="1" applyAlignment="1" applyProtection="1">
      <alignment horizontal="left" vertical="center" shrinkToFit="1"/>
    </xf>
    <xf numFmtId="0" fontId="27" fillId="0" borderId="11" xfId="8" applyFont="1" applyBorder="1" applyAlignment="1" applyProtection="1">
      <alignment horizontal="center" vertical="center"/>
      <protection locked="0"/>
    </xf>
    <xf numFmtId="0" fontId="27" fillId="0" borderId="4" xfId="8" applyFont="1" applyBorder="1" applyAlignment="1" applyProtection="1">
      <alignment horizontal="center" vertical="center"/>
      <protection locked="0"/>
    </xf>
    <xf numFmtId="0" fontId="27" fillId="0" borderId="0" xfId="8" applyFont="1" applyAlignment="1">
      <alignment horizontal="left" vertical="center"/>
    </xf>
  </cellXfs>
  <cellStyles count="15">
    <cellStyle name="桁区切り" xfId="1" builtinId="6"/>
    <cellStyle name="桁区切り 2" xfId="3" xr:uid="{7EB1BD1B-ADB8-4741-A538-34EAFBE005C7}"/>
    <cellStyle name="桁区切り 2 2" xfId="12" xr:uid="{C521D470-3BAF-4ACB-A049-9BB609AA4FBE}"/>
    <cellStyle name="桁区切り 2 3" xfId="14" xr:uid="{4053CDE7-1144-48A6-96A9-228C64ED0EF7}"/>
    <cellStyle name="桁区切り 3" xfId="5" xr:uid="{5DAA515B-2BE4-4B26-B565-9EC5A141D0DC}"/>
    <cellStyle name="桁区切り 4" xfId="7" xr:uid="{5D894919-8752-481F-8CE8-F9AE41ABA11E}"/>
    <cellStyle name="桁区切り 5" xfId="9" xr:uid="{B622EFE4-5E7B-429C-8B66-73E3EFABF470}"/>
    <cellStyle name="標準" xfId="0" builtinId="0"/>
    <cellStyle name="標準 2" xfId="2" xr:uid="{B807179F-BBC1-4168-892F-19116EBF5ACC}"/>
    <cellStyle name="標準 2 2" xfId="11" xr:uid="{E9179B9D-824A-49BA-AE53-BDFEDA724A3C}"/>
    <cellStyle name="標準 2 3" xfId="13" xr:uid="{02060F38-0B39-42F5-82F1-DFFEE3095474}"/>
    <cellStyle name="標準 3" xfId="4" xr:uid="{42C5FC82-58EE-489A-8C3A-2B16B4453028}"/>
    <cellStyle name="標準 3 2" xfId="10" xr:uid="{67716120-4FDE-4215-A035-970BB3F89266}"/>
    <cellStyle name="標準 4" xfId="6" xr:uid="{0E0CA580-9D7F-4763-8F32-35F9690F49C7}"/>
    <cellStyle name="標準 5" xfId="8" xr:uid="{EC70837F-A8E9-4F0C-A124-6B32CDEB8906}"/>
  </cellStyles>
  <dxfs count="132">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rgb="FFFFCCFF"/>
        </patternFill>
      </fill>
    </dxf>
    <dxf>
      <fill>
        <patternFill>
          <bgColor rgb="FFFFCCFF"/>
        </patternFill>
      </fill>
    </dxf>
    <dxf>
      <fill>
        <patternFill>
          <bgColor rgb="FFFFFFCC"/>
        </patternFill>
      </fill>
    </dxf>
    <dxf>
      <fill>
        <patternFill>
          <bgColor rgb="FFFFFFCC"/>
        </patternFill>
      </fill>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rgb="FFFFFFCC"/>
        </patternFill>
      </fill>
    </dxf>
    <dxf>
      <fill>
        <patternFill>
          <bgColor rgb="FFFFFFCC"/>
        </patternFill>
      </fill>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border>
    </dxf>
    <dxf>
      <fill>
        <patternFill>
          <bgColor theme="0"/>
        </patternFill>
      </fill>
      <border>
        <left style="thin">
          <color auto="1"/>
        </left>
        <right style="thin">
          <color auto="1"/>
        </right>
        <top style="thin">
          <color auto="1"/>
        </top>
        <bottom style="thin">
          <color auto="1"/>
        </bottom>
        <vertical/>
        <horizontal/>
      </border>
    </dxf>
    <dxf>
      <fill>
        <patternFill>
          <bgColor rgb="FFFFFFCC"/>
        </patternFill>
      </fill>
    </dxf>
    <dxf>
      <fill>
        <patternFill>
          <bgColor rgb="FFFFFFC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border>
        <left/>
        <right/>
        <top/>
        <bottom style="thin">
          <color auto="1"/>
        </bottom>
      </border>
    </dxf>
  </dxfs>
  <tableStyles count="0" defaultTableStyle="TableStyleMedium2" defaultPivotStyle="PivotStyleLight16"/>
  <colors>
    <mruColors>
      <color rgb="FFCCFFFF"/>
      <color rgb="FFFFFFCC"/>
      <color rgb="FFFFFFFF"/>
      <color rgb="FFFFFF99"/>
      <color rgb="FF0000CC"/>
      <color rgb="FFFF99CC"/>
      <color rgb="FFFF33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447675</xdr:colOff>
          <xdr:row>2</xdr:row>
          <xdr:rowOff>400050</xdr:rowOff>
        </xdr:from>
        <xdr:to>
          <xdr:col>8</xdr:col>
          <xdr:colOff>333375</xdr:colOff>
          <xdr:row>17</xdr:row>
          <xdr:rowOff>112395</xdr:rowOff>
        </xdr:to>
        <xdr:pic>
          <xdr:nvPicPr>
            <xdr:cNvPr id="11" name="図 10">
              <a:extLst>
                <a:ext uri="{FF2B5EF4-FFF2-40B4-BE49-F238E27FC236}">
                  <a16:creationId xmlns:a16="http://schemas.microsoft.com/office/drawing/2014/main" id="{049141B0-84A7-4AB1-BCE2-4E74DB425DCF}"/>
                </a:ext>
              </a:extLst>
            </xdr:cNvPr>
            <xdr:cNvPicPr>
              <a:picLocks noChangeAspect="1" noChangeArrowheads="1"/>
              <a:extLst>
                <a:ext uri="{84589F7E-364E-4C9E-8A38-B11213B215E9}">
                  <a14:cameraTool cellRange="'申請書(記載例）'!$A$1:$L$24" spid="_x0000_s14929"/>
                </a:ext>
              </a:extLst>
            </xdr:cNvPicPr>
          </xdr:nvPicPr>
          <xdr:blipFill>
            <a:blip xmlns:r="http://schemas.openxmlformats.org/officeDocument/2006/relationships" r:embed="rId1"/>
            <a:srcRect/>
            <a:stretch>
              <a:fillRect/>
            </a:stretch>
          </xdr:blipFill>
          <xdr:spPr bwMode="auto">
            <a:xfrm>
              <a:off x="6953250" y="819150"/>
              <a:ext cx="2933700" cy="301752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304799</xdr:colOff>
          <xdr:row>48</xdr:row>
          <xdr:rowOff>57149</xdr:rowOff>
        </xdr:from>
        <xdr:to>
          <xdr:col>9</xdr:col>
          <xdr:colOff>142874</xdr:colOff>
          <xdr:row>67</xdr:row>
          <xdr:rowOff>380999</xdr:rowOff>
        </xdr:to>
        <xdr:pic>
          <xdr:nvPicPr>
            <xdr:cNvPr id="6" name="図 5">
              <a:extLst>
                <a:ext uri="{FF2B5EF4-FFF2-40B4-BE49-F238E27FC236}">
                  <a16:creationId xmlns:a16="http://schemas.microsoft.com/office/drawing/2014/main" id="{2DE24267-1D8D-4423-9D32-47CB42D7FEBB}"/>
                </a:ext>
              </a:extLst>
            </xdr:cNvPr>
            <xdr:cNvPicPr>
              <a:picLocks noChangeAspect="1" noChangeArrowheads="1"/>
              <a:extLst>
                <a:ext uri="{84589F7E-364E-4C9E-8A38-B11213B215E9}">
                  <a14:cameraTool cellRange="'予算書(記載例)'!$A$1:$E$42" spid="_x0000_s14930"/>
                </a:ext>
              </a:extLst>
            </xdr:cNvPicPr>
          </xdr:nvPicPr>
          <xdr:blipFill>
            <a:blip xmlns:r="http://schemas.openxmlformats.org/officeDocument/2006/relationships" r:embed="rId2"/>
            <a:srcRect/>
            <a:stretch>
              <a:fillRect/>
            </a:stretch>
          </xdr:blipFill>
          <xdr:spPr bwMode="auto">
            <a:xfrm>
              <a:off x="6810374" y="11420474"/>
              <a:ext cx="3495675" cy="4791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32</xdr:row>
          <xdr:rowOff>438150</xdr:rowOff>
        </xdr:from>
        <xdr:to>
          <xdr:col>11</xdr:col>
          <xdr:colOff>552451</xdr:colOff>
          <xdr:row>46</xdr:row>
          <xdr:rowOff>12945</xdr:rowOff>
        </xdr:to>
        <xdr:pic>
          <xdr:nvPicPr>
            <xdr:cNvPr id="16" name="図 15">
              <a:extLst>
                <a:ext uri="{FF2B5EF4-FFF2-40B4-BE49-F238E27FC236}">
                  <a16:creationId xmlns:a16="http://schemas.microsoft.com/office/drawing/2014/main" id="{B4778044-4AA2-42D5-B262-19B4037D6615}"/>
                </a:ext>
              </a:extLst>
            </xdr:cNvPr>
            <xdr:cNvPicPr>
              <a:picLocks noChangeAspect="1" noChangeArrowheads="1"/>
              <a:extLst>
                <a:ext uri="{84589F7E-364E-4C9E-8A38-B11213B215E9}">
                  <a14:cameraTool cellRange="'利用者毎(記載例)'!$A$1:$L$18" spid="_x0000_s14931"/>
                </a:ext>
              </a:extLst>
            </xdr:cNvPicPr>
          </xdr:nvPicPr>
          <xdr:blipFill>
            <a:blip xmlns:r="http://schemas.openxmlformats.org/officeDocument/2006/relationships" r:embed="rId3"/>
            <a:srcRect/>
            <a:stretch>
              <a:fillRect/>
            </a:stretch>
          </xdr:blipFill>
          <xdr:spPr bwMode="auto">
            <a:xfrm>
              <a:off x="6553200" y="7753350"/>
              <a:ext cx="5381626" cy="264184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390526</xdr:colOff>
          <xdr:row>18</xdr:row>
          <xdr:rowOff>57151</xdr:rowOff>
        </xdr:from>
        <xdr:to>
          <xdr:col>10</xdr:col>
          <xdr:colOff>180976</xdr:colOff>
          <xdr:row>30</xdr:row>
          <xdr:rowOff>162625</xdr:rowOff>
        </xdr:to>
        <xdr:pic>
          <xdr:nvPicPr>
            <xdr:cNvPr id="23" name="図 22">
              <a:extLst>
                <a:ext uri="{FF2B5EF4-FFF2-40B4-BE49-F238E27FC236}">
                  <a16:creationId xmlns:a16="http://schemas.microsoft.com/office/drawing/2014/main" id="{E42551A1-C443-4A4E-9375-38E06CC387BB}"/>
                </a:ext>
              </a:extLst>
            </xdr:cNvPr>
            <xdr:cNvPicPr>
              <a:picLocks noChangeAspect="1" noChangeArrowheads="1"/>
              <a:extLst>
                <a:ext uri="{84589F7E-364E-4C9E-8A38-B11213B215E9}">
                  <a14:cameraTool cellRange="'所要額調書 (記載例)'!$A$1:$M$28" spid="_x0000_s14932"/>
                </a:ext>
              </a:extLst>
            </xdr:cNvPicPr>
          </xdr:nvPicPr>
          <xdr:blipFill>
            <a:blip xmlns:r="http://schemas.openxmlformats.org/officeDocument/2006/relationships" r:embed="rId4"/>
            <a:srcRect/>
            <a:stretch>
              <a:fillRect/>
            </a:stretch>
          </xdr:blipFill>
          <xdr:spPr bwMode="auto">
            <a:xfrm>
              <a:off x="6896101" y="4238626"/>
              <a:ext cx="4057650" cy="281057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133351</xdr:colOff>
      <xdr:row>5</xdr:row>
      <xdr:rowOff>180974</xdr:rowOff>
    </xdr:from>
    <xdr:to>
      <xdr:col>10</xdr:col>
      <xdr:colOff>276225</xdr:colOff>
      <xdr:row>6</xdr:row>
      <xdr:rowOff>238125</xdr:rowOff>
    </xdr:to>
    <xdr:sp macro="" textlink="">
      <xdr:nvSpPr>
        <xdr:cNvPr id="3" name="角丸四角形吹き出し 3">
          <a:extLst>
            <a:ext uri="{FF2B5EF4-FFF2-40B4-BE49-F238E27FC236}">
              <a16:creationId xmlns:a16="http://schemas.microsoft.com/office/drawing/2014/main" id="{EE0F277E-D663-4826-930F-448F50BC4338}"/>
            </a:ext>
          </a:extLst>
        </xdr:cNvPr>
        <xdr:cNvSpPr/>
      </xdr:nvSpPr>
      <xdr:spPr>
        <a:xfrm>
          <a:off x="5038726" y="1362074"/>
          <a:ext cx="1019174" cy="304801"/>
        </a:xfrm>
        <a:prstGeom prst="wedgeRoundRectCallout">
          <a:avLst>
            <a:gd name="adj1" fmla="val -56101"/>
            <a:gd name="adj2" fmla="val -10151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日付は空欄</a:t>
          </a:r>
        </a:p>
      </xdr:txBody>
    </xdr:sp>
    <xdr:clientData/>
  </xdr:twoCellAnchor>
  <xdr:twoCellAnchor>
    <xdr:from>
      <xdr:col>1</xdr:col>
      <xdr:colOff>314326</xdr:colOff>
      <xdr:row>19</xdr:row>
      <xdr:rowOff>28575</xdr:rowOff>
    </xdr:from>
    <xdr:to>
      <xdr:col>9</xdr:col>
      <xdr:colOff>38100</xdr:colOff>
      <xdr:row>20</xdr:row>
      <xdr:rowOff>190499</xdr:rowOff>
    </xdr:to>
    <xdr:sp macro="" textlink="">
      <xdr:nvSpPr>
        <xdr:cNvPr id="4" name="角丸四角形吹き出し 3">
          <a:extLst>
            <a:ext uri="{FF2B5EF4-FFF2-40B4-BE49-F238E27FC236}">
              <a16:creationId xmlns:a16="http://schemas.microsoft.com/office/drawing/2014/main" id="{B01012A9-08A9-4B1B-BAB1-7850816A837F}"/>
            </a:ext>
          </a:extLst>
        </xdr:cNvPr>
        <xdr:cNvSpPr/>
      </xdr:nvSpPr>
      <xdr:spPr>
        <a:xfrm>
          <a:off x="1571626" y="5638800"/>
          <a:ext cx="3809999" cy="409574"/>
        </a:xfrm>
        <a:prstGeom prst="wedgeRoundRectCallout">
          <a:avLst>
            <a:gd name="adj1" fmla="val -433"/>
            <a:gd name="adj2" fmla="val -9770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所要額調書の「</a:t>
          </a:r>
          <a:r>
            <a:rPr kumimoji="1" lang="en-US" altLang="ja-JP" sz="1000">
              <a:latin typeface="BIZ UDPゴシック" panose="020B0400000000000000" pitchFamily="50" charset="-128"/>
              <a:ea typeface="BIZ UDPゴシック" panose="020B0400000000000000" pitchFamily="50" charset="-128"/>
            </a:rPr>
            <a:t>E</a:t>
          </a:r>
          <a:r>
            <a:rPr kumimoji="1" lang="ja-JP" altLang="en-US" sz="1000">
              <a:latin typeface="BIZ UDPゴシック" panose="020B0400000000000000" pitchFamily="50" charset="-128"/>
              <a:ea typeface="BIZ UDPゴシック" panose="020B0400000000000000" pitchFamily="50" charset="-128"/>
            </a:rPr>
            <a:t>」欄の額　</a:t>
          </a:r>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数式あり（所要額調書と連動）</a:t>
          </a:r>
        </a:p>
      </xdr:txBody>
    </xdr:sp>
    <xdr:clientData/>
  </xdr:twoCellAnchor>
  <xdr:twoCellAnchor>
    <xdr:from>
      <xdr:col>0</xdr:col>
      <xdr:colOff>66674</xdr:colOff>
      <xdr:row>8</xdr:row>
      <xdr:rowOff>19051</xdr:rowOff>
    </xdr:from>
    <xdr:to>
      <xdr:col>2</xdr:col>
      <xdr:colOff>571500</xdr:colOff>
      <xdr:row>13</xdr:row>
      <xdr:rowOff>200025</xdr:rowOff>
    </xdr:to>
    <xdr:sp macro="" textlink="">
      <xdr:nvSpPr>
        <xdr:cNvPr id="5" name="角丸四角形吹き出し 3">
          <a:extLst>
            <a:ext uri="{FF2B5EF4-FFF2-40B4-BE49-F238E27FC236}">
              <a16:creationId xmlns:a16="http://schemas.microsoft.com/office/drawing/2014/main" id="{F1E7774A-0258-4C88-A11F-68283B6EBE16}"/>
            </a:ext>
          </a:extLst>
        </xdr:cNvPr>
        <xdr:cNvSpPr/>
      </xdr:nvSpPr>
      <xdr:spPr>
        <a:xfrm>
          <a:off x="66674" y="1943101"/>
          <a:ext cx="2085976" cy="2200274"/>
        </a:xfrm>
        <a:prstGeom prst="wedgeRoundRectCallout">
          <a:avLst>
            <a:gd name="adj1" fmla="val 59175"/>
            <a:gd name="adj2" fmla="val -4103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b="0">
              <a:latin typeface="BIZ UDPゴシック" panose="020B0400000000000000" pitchFamily="50" charset="-128"/>
              <a:ea typeface="BIZ UDPゴシック" panose="020B0400000000000000" pitchFamily="50" charset="-128"/>
            </a:rPr>
            <a:t>名称、住所、代表者の職及び氏名、グループホームの名称を入力してください</a:t>
          </a:r>
          <a:endParaRPr kumimoji="1" lang="en-US" altLang="ja-JP" sz="1050" b="0">
            <a:latin typeface="BIZ UDPゴシック" panose="020B0400000000000000" pitchFamily="50" charset="-128"/>
            <a:ea typeface="BIZ UDPゴシック" panose="020B0400000000000000" pitchFamily="50" charset="-128"/>
          </a:endParaRPr>
        </a:p>
        <a:p>
          <a:pPr algn="l"/>
          <a:endParaRPr kumimoji="1" lang="en-US" altLang="ja-JP" sz="1050" b="0">
            <a:latin typeface="BIZ UDPゴシック" panose="020B0400000000000000" pitchFamily="50" charset="-128"/>
            <a:ea typeface="BIZ UDPゴシック" panose="020B0400000000000000" pitchFamily="50" charset="-128"/>
          </a:endParaRPr>
        </a:p>
        <a:p>
          <a:pPr algn="l"/>
          <a:r>
            <a:rPr kumimoji="1" lang="ja-JP" altLang="en-US" sz="900" b="0">
              <a:latin typeface="BIZ UDPゴシック" panose="020B0400000000000000" pitchFamily="50" charset="-128"/>
              <a:ea typeface="BIZ UDPゴシック" panose="020B0400000000000000" pitchFamily="50" charset="-128"/>
            </a:rPr>
            <a:t>名称</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法人名</a:t>
          </a:r>
          <a:endParaRPr kumimoji="1" lang="en-US" altLang="ja-JP" sz="900">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住所</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法人の住所（事業所の住</a:t>
          </a:r>
          <a:endParaRPr kumimoji="1" lang="en-US" altLang="ja-JP" sz="900">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所ではありません）</a:t>
          </a:r>
          <a:endParaRPr kumimoji="1" lang="en-US" altLang="ja-JP" sz="900">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代表者の職名および氏名</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法人の代表者</a:t>
          </a:r>
          <a:endParaRPr kumimoji="1" lang="en-US" altLang="ja-JP" sz="900">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グループホームの名称</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事業所の名称（住居名ではありません）</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371476</xdr:colOff>
      <xdr:row>10</xdr:row>
      <xdr:rowOff>76200</xdr:rowOff>
    </xdr:from>
    <xdr:to>
      <xdr:col>11</xdr:col>
      <xdr:colOff>285750</xdr:colOff>
      <xdr:row>11</xdr:row>
      <xdr:rowOff>180975</xdr:rowOff>
    </xdr:to>
    <xdr:sp macro="" textlink="">
      <xdr:nvSpPr>
        <xdr:cNvPr id="6" name="角丸四角形吹き出し 3">
          <a:extLst>
            <a:ext uri="{FF2B5EF4-FFF2-40B4-BE49-F238E27FC236}">
              <a16:creationId xmlns:a16="http://schemas.microsoft.com/office/drawing/2014/main" id="{43479AFD-30A8-4617-9BAB-836DB863E72C}"/>
            </a:ext>
          </a:extLst>
        </xdr:cNvPr>
        <xdr:cNvSpPr/>
      </xdr:nvSpPr>
      <xdr:spPr>
        <a:xfrm>
          <a:off x="5076826" y="2762250"/>
          <a:ext cx="1171574" cy="523875"/>
        </a:xfrm>
        <a:prstGeom prst="wedgeRoundRectCallout">
          <a:avLst>
            <a:gd name="adj1" fmla="val -71591"/>
            <a:gd name="adj2" fmla="val 3397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代表者の押印は不要です</a:t>
          </a:r>
        </a:p>
      </xdr:txBody>
    </xdr:sp>
    <xdr:clientData/>
  </xdr:twoCellAnchor>
  <xdr:twoCellAnchor>
    <xdr:from>
      <xdr:col>6</xdr:col>
      <xdr:colOff>200025</xdr:colOff>
      <xdr:row>27</xdr:row>
      <xdr:rowOff>104775</xdr:rowOff>
    </xdr:from>
    <xdr:to>
      <xdr:col>11</xdr:col>
      <xdr:colOff>85725</xdr:colOff>
      <xdr:row>28</xdr:row>
      <xdr:rowOff>114300</xdr:rowOff>
    </xdr:to>
    <xdr:sp macro="" textlink="">
      <xdr:nvSpPr>
        <xdr:cNvPr id="7" name="角丸四角形吹き出し 3">
          <a:extLst>
            <a:ext uri="{FF2B5EF4-FFF2-40B4-BE49-F238E27FC236}">
              <a16:creationId xmlns:a16="http://schemas.microsoft.com/office/drawing/2014/main" id="{CEC409AD-0256-4A69-B7D0-6593E009F4AF}"/>
            </a:ext>
          </a:extLst>
        </xdr:cNvPr>
        <xdr:cNvSpPr/>
      </xdr:nvSpPr>
      <xdr:spPr>
        <a:xfrm>
          <a:off x="4162425" y="7905750"/>
          <a:ext cx="2076450" cy="533400"/>
        </a:xfrm>
        <a:prstGeom prst="wedgeRoundRectCallout">
          <a:avLst>
            <a:gd name="adj1" fmla="val -71544"/>
            <a:gd name="adj2" fmla="val -2066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問合せ先となるご担当様の部署と氏名をご記入ください</a:t>
          </a:r>
        </a:p>
      </xdr:txBody>
    </xdr:sp>
    <xdr:clientData/>
  </xdr:twoCellAnchor>
  <xdr:twoCellAnchor>
    <xdr:from>
      <xdr:col>4</xdr:col>
      <xdr:colOff>962024</xdr:colOff>
      <xdr:row>25</xdr:row>
      <xdr:rowOff>190500</xdr:rowOff>
    </xdr:from>
    <xdr:to>
      <xdr:col>9</xdr:col>
      <xdr:colOff>161924</xdr:colOff>
      <xdr:row>26</xdr:row>
      <xdr:rowOff>228600</xdr:rowOff>
    </xdr:to>
    <xdr:sp macro="" textlink="">
      <xdr:nvSpPr>
        <xdr:cNvPr id="10" name="角丸四角形吹き出し 3">
          <a:extLst>
            <a:ext uri="{FF2B5EF4-FFF2-40B4-BE49-F238E27FC236}">
              <a16:creationId xmlns:a16="http://schemas.microsoft.com/office/drawing/2014/main" id="{5492D71D-4A8C-4A19-9F3F-37B152E76EF4}"/>
            </a:ext>
          </a:extLst>
        </xdr:cNvPr>
        <xdr:cNvSpPr/>
      </xdr:nvSpPr>
      <xdr:spPr>
        <a:xfrm>
          <a:off x="3390899" y="7286625"/>
          <a:ext cx="2047875" cy="390525"/>
        </a:xfrm>
        <a:prstGeom prst="wedgeRoundRectCallout">
          <a:avLst>
            <a:gd name="adj1" fmla="val -71591"/>
            <a:gd name="adj2" fmla="val 3397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法人名は自動入力されます</a:t>
          </a:r>
        </a:p>
      </xdr:txBody>
    </xdr:sp>
    <xdr:clientData/>
  </xdr:twoCellAnchor>
  <xdr:twoCellAnchor>
    <xdr:from>
      <xdr:col>4</xdr:col>
      <xdr:colOff>904875</xdr:colOff>
      <xdr:row>30</xdr:row>
      <xdr:rowOff>47625</xdr:rowOff>
    </xdr:from>
    <xdr:to>
      <xdr:col>10</xdr:col>
      <xdr:colOff>247650</xdr:colOff>
      <xdr:row>31</xdr:row>
      <xdr:rowOff>200025</xdr:rowOff>
    </xdr:to>
    <xdr:sp macro="" textlink="">
      <xdr:nvSpPr>
        <xdr:cNvPr id="11" name="角丸四角形吹き出し 3">
          <a:extLst>
            <a:ext uri="{FF2B5EF4-FFF2-40B4-BE49-F238E27FC236}">
              <a16:creationId xmlns:a16="http://schemas.microsoft.com/office/drawing/2014/main" id="{7D6D1B83-C962-4E37-BD8E-6EF38F4A04D8}"/>
            </a:ext>
          </a:extLst>
        </xdr:cNvPr>
        <xdr:cNvSpPr/>
      </xdr:nvSpPr>
      <xdr:spPr>
        <a:xfrm>
          <a:off x="3333750" y="9077325"/>
          <a:ext cx="2628900" cy="390525"/>
        </a:xfrm>
        <a:prstGeom prst="wedgeRoundRectCallout">
          <a:avLst>
            <a:gd name="adj1" fmla="val -71591"/>
            <a:gd name="adj2" fmla="val 3397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交付決定等の送付先を記入してください。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171450</xdr:colOff>
      <xdr:row>1</xdr:row>
      <xdr:rowOff>66675</xdr:rowOff>
    </xdr:from>
    <xdr:to>
      <xdr:col>11</xdr:col>
      <xdr:colOff>548308</xdr:colOff>
      <xdr:row>11</xdr:row>
      <xdr:rowOff>142875</xdr:rowOff>
    </xdr:to>
    <xdr:grpSp>
      <xdr:nvGrpSpPr>
        <xdr:cNvPr id="6" name="グループ化 5">
          <a:extLst>
            <a:ext uri="{FF2B5EF4-FFF2-40B4-BE49-F238E27FC236}">
              <a16:creationId xmlns:a16="http://schemas.microsoft.com/office/drawing/2014/main" id="{0760DC19-8CEF-44BE-85A1-80796670E938}"/>
            </a:ext>
          </a:extLst>
        </xdr:cNvPr>
        <xdr:cNvGrpSpPr/>
      </xdr:nvGrpSpPr>
      <xdr:grpSpPr>
        <a:xfrm>
          <a:off x="333375" y="247650"/>
          <a:ext cx="8549308" cy="2228850"/>
          <a:chOff x="333375" y="247650"/>
          <a:chExt cx="8549308" cy="2228850"/>
        </a:xfrm>
      </xdr:grpSpPr>
      <xdr:sp macro="" textlink="">
        <xdr:nvSpPr>
          <xdr:cNvPr id="2" name="角丸四角形吹き出し 3">
            <a:extLst>
              <a:ext uri="{FF2B5EF4-FFF2-40B4-BE49-F238E27FC236}">
                <a16:creationId xmlns:a16="http://schemas.microsoft.com/office/drawing/2014/main" id="{69FC1745-2C29-4859-902A-5CD4C7578566}"/>
              </a:ext>
            </a:extLst>
          </xdr:cNvPr>
          <xdr:cNvSpPr/>
        </xdr:nvSpPr>
        <xdr:spPr>
          <a:xfrm>
            <a:off x="6677025" y="2114550"/>
            <a:ext cx="2205658" cy="329647"/>
          </a:xfrm>
          <a:prstGeom prst="wedgeRoundRectCallout">
            <a:avLst>
              <a:gd name="adj1" fmla="val -43592"/>
              <a:gd name="adj2" fmla="val -10630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下表「２．対象者の内訳」⑤欄の計</a:t>
            </a:r>
          </a:p>
        </xdr:txBody>
      </xdr:sp>
      <xdr:sp macro="" textlink="">
        <xdr:nvSpPr>
          <xdr:cNvPr id="3" name="角丸四角形吹き出し 3">
            <a:extLst>
              <a:ext uri="{FF2B5EF4-FFF2-40B4-BE49-F238E27FC236}">
                <a16:creationId xmlns:a16="http://schemas.microsoft.com/office/drawing/2014/main" id="{59FD3E83-9EB1-4090-9094-92CD0877B202}"/>
              </a:ext>
            </a:extLst>
          </xdr:cNvPr>
          <xdr:cNvSpPr/>
        </xdr:nvSpPr>
        <xdr:spPr>
          <a:xfrm>
            <a:off x="2286000" y="2105025"/>
            <a:ext cx="1268895" cy="371475"/>
          </a:xfrm>
          <a:prstGeom prst="wedgeRoundRectCallout">
            <a:avLst>
              <a:gd name="adj1" fmla="val -43592"/>
              <a:gd name="adj2" fmla="val -10630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予算書の歳出計</a:t>
            </a:r>
          </a:p>
        </xdr:txBody>
      </xdr:sp>
      <xdr:sp macro="" textlink="">
        <xdr:nvSpPr>
          <xdr:cNvPr id="4" name="角丸四角形吹き出し 3">
            <a:extLst>
              <a:ext uri="{FF2B5EF4-FFF2-40B4-BE49-F238E27FC236}">
                <a16:creationId xmlns:a16="http://schemas.microsoft.com/office/drawing/2014/main" id="{B9C09766-0D4D-482A-A6CC-A55BE41CD90E}"/>
              </a:ext>
            </a:extLst>
          </xdr:cNvPr>
          <xdr:cNvSpPr/>
        </xdr:nvSpPr>
        <xdr:spPr>
          <a:xfrm>
            <a:off x="3114675" y="247650"/>
            <a:ext cx="2218203" cy="855180"/>
          </a:xfrm>
          <a:prstGeom prst="wedgeRoundRectCallout">
            <a:avLst>
              <a:gd name="adj1" fmla="val 1464"/>
              <a:gd name="adj2" fmla="val 7514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本補助金以外の収入の合計　</a:t>
            </a:r>
            <a:r>
              <a:rPr kumimoji="1" lang="ja-JP" altLang="en-US" sz="1000" u="sng">
                <a:latin typeface="BIZ UDPゴシック" panose="020B0400000000000000" pitchFamily="50" charset="-128"/>
                <a:ea typeface="BIZ UDPゴシック" panose="020B0400000000000000" pitchFamily="50" charset="-128"/>
              </a:rPr>
              <a:t>（法人補てん分と本補助金以外の収入）</a:t>
            </a:r>
            <a:endParaRPr kumimoji="1" lang="en-US" altLang="ja-JP" sz="1000" u="sng">
              <a:latin typeface="BIZ UDPゴシック" panose="020B0400000000000000" pitchFamily="50" charset="-128"/>
              <a:ea typeface="BIZ UDPゴシック" panose="020B0400000000000000" pitchFamily="50" charset="-128"/>
            </a:endParaRPr>
          </a:p>
        </xdr:txBody>
      </xdr:sp>
      <xdr:sp macro="" textlink="">
        <xdr:nvSpPr>
          <xdr:cNvPr id="5" name="角丸四角形吹き出し 3">
            <a:extLst>
              <a:ext uri="{FF2B5EF4-FFF2-40B4-BE49-F238E27FC236}">
                <a16:creationId xmlns:a16="http://schemas.microsoft.com/office/drawing/2014/main" id="{CC2C4E39-83AB-4847-95AB-715B076E382B}"/>
              </a:ext>
            </a:extLst>
          </xdr:cNvPr>
          <xdr:cNvSpPr/>
        </xdr:nvSpPr>
        <xdr:spPr>
          <a:xfrm>
            <a:off x="333375" y="247650"/>
            <a:ext cx="2499691" cy="789333"/>
          </a:xfrm>
          <a:prstGeom prst="wedgeRoundRectCallout">
            <a:avLst>
              <a:gd name="adj1" fmla="val -35499"/>
              <a:gd name="adj2" fmla="val 12576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latin typeface="BIZ UDPゴシック" panose="020B0400000000000000" pitchFamily="50" charset="-128"/>
                <a:ea typeface="BIZ UDPゴシック" panose="020B0400000000000000" pitchFamily="50" charset="-128"/>
              </a:rPr>
              <a:t>対象者数を入力してください</a:t>
            </a:r>
            <a:endParaRPr kumimoji="1" lang="en-US" altLang="ja-JP" sz="1200" b="1">
              <a:latin typeface="BIZ UDPゴシック" panose="020B0400000000000000" pitchFamily="50" charset="-128"/>
              <a:ea typeface="BIZ UDPゴシック" panose="020B0400000000000000" pitchFamily="50" charset="-128"/>
            </a:endParaRPr>
          </a:p>
          <a:p>
            <a:pPr algn="l"/>
            <a:r>
              <a:rPr kumimoji="1" lang="en-US" altLang="ja-JP" sz="800">
                <a:latin typeface="BIZ UDPゴシック" panose="020B0400000000000000" pitchFamily="50" charset="-128"/>
                <a:ea typeface="BIZ UDPゴシック" panose="020B0400000000000000" pitchFamily="50" charset="-128"/>
              </a:rPr>
              <a:t>※</a:t>
            </a:r>
            <a:r>
              <a:rPr kumimoji="1" lang="ja-JP" altLang="en-US" sz="800">
                <a:latin typeface="BIZ UDPゴシック" panose="020B0400000000000000" pitchFamily="50" charset="-128"/>
                <a:ea typeface="BIZ UDPゴシック" panose="020B0400000000000000" pitchFamily="50" charset="-128"/>
              </a:rPr>
              <a:t>対象者の人数を１０人以上にすると、２ページ目が印刷範囲になります</a:t>
            </a:r>
          </a:p>
        </xdr:txBody>
      </xdr:sp>
    </xdr:grpSp>
    <xdr:clientData/>
  </xdr:twoCellAnchor>
  <xdr:twoCellAnchor>
    <xdr:from>
      <xdr:col>3</xdr:col>
      <xdr:colOff>57150</xdr:colOff>
      <xdr:row>16</xdr:row>
      <xdr:rowOff>152400</xdr:rowOff>
    </xdr:from>
    <xdr:to>
      <xdr:col>7</xdr:col>
      <xdr:colOff>276225</xdr:colOff>
      <xdr:row>19</xdr:row>
      <xdr:rowOff>28574</xdr:rowOff>
    </xdr:to>
    <xdr:grpSp>
      <xdr:nvGrpSpPr>
        <xdr:cNvPr id="7" name="グループ化 6">
          <a:extLst>
            <a:ext uri="{FF2B5EF4-FFF2-40B4-BE49-F238E27FC236}">
              <a16:creationId xmlns:a16="http://schemas.microsoft.com/office/drawing/2014/main" id="{831EFCF2-D076-42F2-B6F8-DD00E6053E89}"/>
            </a:ext>
          </a:extLst>
        </xdr:cNvPr>
        <xdr:cNvGrpSpPr/>
      </xdr:nvGrpSpPr>
      <xdr:grpSpPr>
        <a:xfrm>
          <a:off x="1619250" y="4181475"/>
          <a:ext cx="3028950" cy="847724"/>
          <a:chOff x="1676400" y="4210051"/>
          <a:chExt cx="3028950" cy="847724"/>
        </a:xfrm>
      </xdr:grpSpPr>
      <xdr:sp macro="" textlink="">
        <xdr:nvSpPr>
          <xdr:cNvPr id="8" name="右中かっこ 7">
            <a:extLst>
              <a:ext uri="{FF2B5EF4-FFF2-40B4-BE49-F238E27FC236}">
                <a16:creationId xmlns:a16="http://schemas.microsoft.com/office/drawing/2014/main" id="{3E2C18E1-0807-40A5-90D2-E7C9DA9AA6B0}"/>
              </a:ext>
            </a:extLst>
          </xdr:cNvPr>
          <xdr:cNvSpPr/>
        </xdr:nvSpPr>
        <xdr:spPr>
          <a:xfrm rot="5400000">
            <a:off x="2862261" y="3109913"/>
            <a:ext cx="390524" cy="2590799"/>
          </a:xfrm>
          <a:prstGeom prst="rightBrace">
            <a:avLst>
              <a:gd name="adj1" fmla="val 4879"/>
              <a:gd name="adj2" fmla="val 51508"/>
            </a:avLst>
          </a:prstGeom>
          <a:ln w="38100"/>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kumimoji="1" lang="ja-JP" altLang="en-US" sz="1100">
              <a:latin typeface="ＭＳ Ｐゴシック" panose="020B0600070205080204" pitchFamily="50" charset="-128"/>
              <a:ea typeface="ＭＳ Ｐゴシック" panose="020B0600070205080204" pitchFamily="50" charset="-128"/>
            </a:endParaRPr>
          </a:p>
        </xdr:txBody>
      </xdr:sp>
      <xdr:sp macro="" textlink="">
        <xdr:nvSpPr>
          <xdr:cNvPr id="9" name="正方形/長方形 8">
            <a:extLst>
              <a:ext uri="{FF2B5EF4-FFF2-40B4-BE49-F238E27FC236}">
                <a16:creationId xmlns:a16="http://schemas.microsoft.com/office/drawing/2014/main" id="{F88BE37B-C8BC-40D0-99E9-497FBD768C81}"/>
              </a:ext>
            </a:extLst>
          </xdr:cNvPr>
          <xdr:cNvSpPr/>
        </xdr:nvSpPr>
        <xdr:spPr>
          <a:xfrm>
            <a:off x="1676400" y="4686300"/>
            <a:ext cx="3028950" cy="3714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プルダウン🔽で選択してください。</a:t>
            </a:r>
          </a:p>
        </xdr:txBody>
      </xdr:sp>
    </xdr:grpSp>
    <xdr:clientData/>
  </xdr:twoCellAnchor>
  <xdr:twoCellAnchor>
    <xdr:from>
      <xdr:col>11</xdr:col>
      <xdr:colOff>28575</xdr:colOff>
      <xdr:row>16</xdr:row>
      <xdr:rowOff>276224</xdr:rowOff>
    </xdr:from>
    <xdr:to>
      <xdr:col>12</xdr:col>
      <xdr:colOff>853109</xdr:colOff>
      <xdr:row>17</xdr:row>
      <xdr:rowOff>311425</xdr:rowOff>
    </xdr:to>
    <xdr:sp macro="" textlink="">
      <xdr:nvSpPr>
        <xdr:cNvPr id="10" name="角丸四角形吹き出し 3">
          <a:extLst>
            <a:ext uri="{FF2B5EF4-FFF2-40B4-BE49-F238E27FC236}">
              <a16:creationId xmlns:a16="http://schemas.microsoft.com/office/drawing/2014/main" id="{1C69831A-0A2A-4E8B-B450-C2C1C2EB9AC1}"/>
            </a:ext>
          </a:extLst>
        </xdr:cNvPr>
        <xdr:cNvSpPr/>
      </xdr:nvSpPr>
      <xdr:spPr>
        <a:xfrm>
          <a:off x="8362950" y="4305299"/>
          <a:ext cx="1843709" cy="359051"/>
        </a:xfrm>
        <a:prstGeom prst="wedgeRoundRectCallout">
          <a:avLst>
            <a:gd name="adj1" fmla="val 42440"/>
            <a:gd name="adj2" fmla="val -9628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③－④＜０　の場合は、０円</a:t>
          </a:r>
        </a:p>
      </xdr:txBody>
    </xdr:sp>
    <xdr:clientData/>
  </xdr:twoCellAnchor>
  <xdr:twoCellAnchor>
    <xdr:from>
      <xdr:col>7</xdr:col>
      <xdr:colOff>619124</xdr:colOff>
      <xdr:row>18</xdr:row>
      <xdr:rowOff>276224</xdr:rowOff>
    </xdr:from>
    <xdr:to>
      <xdr:col>10</xdr:col>
      <xdr:colOff>600075</xdr:colOff>
      <xdr:row>21</xdr:row>
      <xdr:rowOff>133349</xdr:rowOff>
    </xdr:to>
    <xdr:sp macro="" textlink="">
      <xdr:nvSpPr>
        <xdr:cNvPr id="11" name="正方形/長方形 10">
          <a:extLst>
            <a:ext uri="{FF2B5EF4-FFF2-40B4-BE49-F238E27FC236}">
              <a16:creationId xmlns:a16="http://schemas.microsoft.com/office/drawing/2014/main" id="{594BB521-158D-44CC-8E0A-2E36362ACC40}"/>
            </a:ext>
          </a:extLst>
        </xdr:cNvPr>
        <xdr:cNvSpPr/>
      </xdr:nvSpPr>
      <xdr:spPr>
        <a:xfrm>
          <a:off x="4991099" y="4952999"/>
          <a:ext cx="2952751" cy="8286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latin typeface="BIZ UDPゴシック" panose="020B0400000000000000" pitchFamily="50" charset="-128"/>
              <a:ea typeface="BIZ UDPゴシック" panose="020B0400000000000000" pitchFamily="50" charset="-128"/>
            </a:rPr>
            <a:t>水色のセルは自動入力されます</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関数を削除しないください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485774</xdr:colOff>
      <xdr:row>0</xdr:row>
      <xdr:rowOff>94835</xdr:rowOff>
    </xdr:from>
    <xdr:to>
      <xdr:col>11</xdr:col>
      <xdr:colOff>1114424</xdr:colOff>
      <xdr:row>2</xdr:row>
      <xdr:rowOff>28575</xdr:rowOff>
    </xdr:to>
    <xdr:sp macro="" textlink="">
      <xdr:nvSpPr>
        <xdr:cNvPr id="2" name="角丸四角形吹き出し 3">
          <a:extLst>
            <a:ext uri="{FF2B5EF4-FFF2-40B4-BE49-F238E27FC236}">
              <a16:creationId xmlns:a16="http://schemas.microsoft.com/office/drawing/2014/main" id="{C18A2A9D-3BEA-4E11-8BB9-BB6B9B7AC81A}"/>
            </a:ext>
          </a:extLst>
        </xdr:cNvPr>
        <xdr:cNvSpPr/>
      </xdr:nvSpPr>
      <xdr:spPr>
        <a:xfrm>
          <a:off x="5372099" y="94835"/>
          <a:ext cx="3857625" cy="638590"/>
        </a:xfrm>
        <a:prstGeom prst="wedgeRoundRectCallout">
          <a:avLst>
            <a:gd name="adj1" fmla="val -42341"/>
            <a:gd name="adj2" fmla="val 74812"/>
            <a:gd name="adj3" fmla="val 16667"/>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latin typeface="BIZ UDPゴシック" panose="020B0400000000000000" pitchFamily="50" charset="-128"/>
              <a:ea typeface="BIZ UDPゴシック" panose="020B0400000000000000" pitchFamily="50" charset="-128"/>
            </a:rPr>
            <a:t>シート名「所要額調書」の入居者氏名及び補助基準額と連動しています</a:t>
          </a:r>
          <a:endParaRPr kumimoji="1" lang="en-US" altLang="ja-JP" sz="900">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先に所要額調書の「２．対象者の内訳」の「④国加算等の計」欄以外を先に入力してください</a:t>
          </a:r>
        </a:p>
      </xdr:txBody>
    </xdr:sp>
    <xdr:clientData/>
  </xdr:twoCellAnchor>
  <xdr:twoCellAnchor>
    <xdr:from>
      <xdr:col>2</xdr:col>
      <xdr:colOff>397566</xdr:colOff>
      <xdr:row>5</xdr:row>
      <xdr:rowOff>223632</xdr:rowOff>
    </xdr:from>
    <xdr:to>
      <xdr:col>7</xdr:col>
      <xdr:colOff>281608</xdr:colOff>
      <xdr:row>16</xdr:row>
      <xdr:rowOff>49696</xdr:rowOff>
    </xdr:to>
    <xdr:sp macro="" textlink="">
      <xdr:nvSpPr>
        <xdr:cNvPr id="3" name="テキスト ボックス 2">
          <a:extLst>
            <a:ext uri="{FF2B5EF4-FFF2-40B4-BE49-F238E27FC236}">
              <a16:creationId xmlns:a16="http://schemas.microsoft.com/office/drawing/2014/main" id="{0206D193-DB6D-466C-B007-B6DF344FC13C}"/>
            </a:ext>
          </a:extLst>
        </xdr:cNvPr>
        <xdr:cNvSpPr txBox="1"/>
      </xdr:nvSpPr>
      <xdr:spPr>
        <a:xfrm>
          <a:off x="1424609" y="2782958"/>
          <a:ext cx="3735456" cy="2468216"/>
        </a:xfrm>
        <a:prstGeom prst="rect">
          <a:avLst/>
        </a:prstGeom>
        <a:solidFill>
          <a:srgbClr val="0070C0">
            <a:alpha val="74000"/>
          </a:srgbClr>
        </a:solidFill>
        <a:ln w="12700"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solidFill>
                <a:schemeClr val="bg1"/>
              </a:solidFill>
              <a:latin typeface="BIZ UDPゴシック" panose="020B0400000000000000" pitchFamily="50" charset="-128"/>
              <a:ea typeface="BIZ UDPゴシック" panose="020B0400000000000000" pitchFamily="50" charset="-128"/>
            </a:rPr>
            <a:t>②国保連の請求明細書をもとに各月のサービス単位数を入力します</a:t>
          </a:r>
          <a:endParaRPr kumimoji="1" lang="en-US" altLang="ja-JP" sz="1600">
            <a:solidFill>
              <a:schemeClr val="bg1"/>
            </a:solidFill>
            <a:latin typeface="BIZ UDPゴシック" panose="020B0400000000000000" pitchFamily="50" charset="-128"/>
            <a:ea typeface="BIZ UDPゴシック" panose="020B0400000000000000" pitchFamily="50" charset="-128"/>
          </a:endParaRPr>
        </a:p>
        <a:p>
          <a:endParaRPr kumimoji="1" lang="ja-JP" altLang="en-US" sz="1100"/>
        </a:p>
      </xdr:txBody>
    </xdr:sp>
    <xdr:clientData/>
  </xdr:twoCellAnchor>
  <xdr:twoCellAnchor>
    <xdr:from>
      <xdr:col>3</xdr:col>
      <xdr:colOff>468382</xdr:colOff>
      <xdr:row>1</xdr:row>
      <xdr:rowOff>82826</xdr:rowOff>
    </xdr:from>
    <xdr:to>
      <xdr:col>6</xdr:col>
      <xdr:colOff>302730</xdr:colOff>
      <xdr:row>1</xdr:row>
      <xdr:rowOff>438978</xdr:rowOff>
    </xdr:to>
    <xdr:sp macro="" textlink="">
      <xdr:nvSpPr>
        <xdr:cNvPr id="4" name="角丸四角形吹き出し 3">
          <a:extLst>
            <a:ext uri="{FF2B5EF4-FFF2-40B4-BE49-F238E27FC236}">
              <a16:creationId xmlns:a16="http://schemas.microsoft.com/office/drawing/2014/main" id="{E801E762-80F0-47E4-BE0A-D450BEF5D1EF}"/>
            </a:ext>
          </a:extLst>
        </xdr:cNvPr>
        <xdr:cNvSpPr/>
      </xdr:nvSpPr>
      <xdr:spPr>
        <a:xfrm>
          <a:off x="2268607" y="397151"/>
          <a:ext cx="2148923" cy="356152"/>
        </a:xfrm>
        <a:prstGeom prst="wedgeRoundRectCallout">
          <a:avLst>
            <a:gd name="adj1" fmla="val -51011"/>
            <a:gd name="adj2" fmla="val 122943"/>
            <a:gd name="adj3" fmla="val 16667"/>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①地域単価を入力してください</a:t>
          </a:r>
        </a:p>
      </xdr:txBody>
    </xdr:sp>
    <xdr:clientData/>
  </xdr:twoCellAnchor>
  <xdr:twoCellAnchor>
    <xdr:from>
      <xdr:col>9</xdr:col>
      <xdr:colOff>198782</xdr:colOff>
      <xdr:row>7</xdr:row>
      <xdr:rowOff>8283</xdr:rowOff>
    </xdr:from>
    <xdr:to>
      <xdr:col>10</xdr:col>
      <xdr:colOff>670890</xdr:colOff>
      <xdr:row>16</xdr:row>
      <xdr:rowOff>24848</xdr:rowOff>
    </xdr:to>
    <xdr:sp macro="" textlink="">
      <xdr:nvSpPr>
        <xdr:cNvPr id="6" name="テキスト ボックス 5">
          <a:extLst>
            <a:ext uri="{FF2B5EF4-FFF2-40B4-BE49-F238E27FC236}">
              <a16:creationId xmlns:a16="http://schemas.microsoft.com/office/drawing/2014/main" id="{E63AC14F-7B0F-42F2-8CEA-EEB6ECF0E541}"/>
            </a:ext>
          </a:extLst>
        </xdr:cNvPr>
        <xdr:cNvSpPr txBox="1"/>
      </xdr:nvSpPr>
      <xdr:spPr>
        <a:xfrm>
          <a:off x="6667499" y="1929848"/>
          <a:ext cx="1292087" cy="1880152"/>
        </a:xfrm>
        <a:prstGeom prst="rect">
          <a:avLst/>
        </a:prstGeom>
        <a:solidFill>
          <a:srgbClr val="0070C0">
            <a:alpha val="74000"/>
          </a:srgbClr>
        </a:solidFill>
        <a:ln w="12700"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solidFill>
                <a:schemeClr val="bg1"/>
              </a:solidFill>
              <a:latin typeface="BIZ UDPゴシック" panose="020B0400000000000000" pitchFamily="50" charset="-128"/>
              <a:ea typeface="BIZ UDPゴシック" panose="020B0400000000000000" pitchFamily="50" charset="-128"/>
            </a:rPr>
            <a:t>③月間単位数</a:t>
          </a:r>
          <a:r>
            <a:rPr kumimoji="1" lang="en-US" altLang="ja-JP" sz="1050">
              <a:solidFill>
                <a:schemeClr val="bg1"/>
              </a:solidFill>
              <a:latin typeface="BIZ UDPゴシック" panose="020B0400000000000000" pitchFamily="50" charset="-128"/>
              <a:ea typeface="BIZ UDPゴシック" panose="020B0400000000000000" pitchFamily="50" charset="-128"/>
            </a:rPr>
            <a:t>×</a:t>
          </a:r>
          <a:r>
            <a:rPr kumimoji="1" lang="ja-JP" altLang="en-US" sz="1050">
              <a:solidFill>
                <a:schemeClr val="bg1"/>
              </a:solidFill>
              <a:latin typeface="BIZ UDPゴシック" panose="020B0400000000000000" pitchFamily="50" charset="-128"/>
              <a:ea typeface="BIZ UDPゴシック" panose="020B0400000000000000" pitchFamily="50" charset="-128"/>
            </a:rPr>
            <a:t>地域単価が補助基準額（月額）を上回った月は、補助基準額（月額）が月間国加算等となります</a:t>
          </a:r>
          <a:endParaRPr kumimoji="1" lang="ja-JP" altLang="en-US" sz="12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674204</xdr:colOff>
      <xdr:row>5</xdr:row>
      <xdr:rowOff>41415</xdr:rowOff>
    </xdr:from>
    <xdr:to>
      <xdr:col>11</xdr:col>
      <xdr:colOff>3314</xdr:colOff>
      <xdr:row>8</xdr:row>
      <xdr:rowOff>190500</xdr:rowOff>
    </xdr:to>
    <xdr:grpSp>
      <xdr:nvGrpSpPr>
        <xdr:cNvPr id="7" name="グループ化 6">
          <a:extLst>
            <a:ext uri="{FF2B5EF4-FFF2-40B4-BE49-F238E27FC236}">
              <a16:creationId xmlns:a16="http://schemas.microsoft.com/office/drawing/2014/main" id="{2EE37582-97FB-4282-BDC3-AB05872FBEBF}"/>
            </a:ext>
          </a:extLst>
        </xdr:cNvPr>
        <xdr:cNvGrpSpPr/>
      </xdr:nvGrpSpPr>
      <xdr:grpSpPr>
        <a:xfrm>
          <a:off x="5560529" y="1517790"/>
          <a:ext cx="2558085" cy="777735"/>
          <a:chOff x="1676400" y="4201770"/>
          <a:chExt cx="3028950" cy="856005"/>
        </a:xfrm>
      </xdr:grpSpPr>
      <xdr:sp macro="" textlink="">
        <xdr:nvSpPr>
          <xdr:cNvPr id="8" name="右中かっこ 7">
            <a:extLst>
              <a:ext uri="{FF2B5EF4-FFF2-40B4-BE49-F238E27FC236}">
                <a16:creationId xmlns:a16="http://schemas.microsoft.com/office/drawing/2014/main" id="{D8B552A3-F79F-40DB-94BB-1C59D2B6AADC}"/>
              </a:ext>
            </a:extLst>
          </xdr:cNvPr>
          <xdr:cNvSpPr/>
        </xdr:nvSpPr>
        <xdr:spPr>
          <a:xfrm rot="5400000">
            <a:off x="3037008" y="3101632"/>
            <a:ext cx="390524" cy="2590799"/>
          </a:xfrm>
          <a:prstGeom prst="rightBrace">
            <a:avLst>
              <a:gd name="adj1" fmla="val 4879"/>
              <a:gd name="adj2" fmla="val 51508"/>
            </a:avLst>
          </a:prstGeom>
          <a:ln w="38100"/>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kumimoji="1" lang="ja-JP" altLang="en-US" sz="1100">
              <a:latin typeface="ＭＳ Ｐゴシック" panose="020B0600070205080204" pitchFamily="50" charset="-128"/>
              <a:ea typeface="ＭＳ Ｐゴシック" panose="020B0600070205080204" pitchFamily="50" charset="-128"/>
            </a:endParaRPr>
          </a:p>
        </xdr:txBody>
      </xdr:sp>
      <xdr:sp macro="" textlink="">
        <xdr:nvSpPr>
          <xdr:cNvPr id="9" name="正方形/長方形 8">
            <a:extLst>
              <a:ext uri="{FF2B5EF4-FFF2-40B4-BE49-F238E27FC236}">
                <a16:creationId xmlns:a16="http://schemas.microsoft.com/office/drawing/2014/main" id="{BD610847-45BD-41AE-910E-930FE7D7C92C}"/>
              </a:ext>
            </a:extLst>
          </xdr:cNvPr>
          <xdr:cNvSpPr/>
        </xdr:nvSpPr>
        <xdr:spPr>
          <a:xfrm>
            <a:off x="1676400" y="4686300"/>
            <a:ext cx="3028950" cy="3714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400" b="1">
                <a:solidFill>
                  <a:srgbClr val="FF0000"/>
                </a:solidFill>
                <a:latin typeface="BIZ UDPゴシック" panose="020B0400000000000000" pitchFamily="50" charset="-128"/>
                <a:ea typeface="BIZ UDPゴシック" panose="020B0400000000000000" pitchFamily="50" charset="-128"/>
              </a:rPr>
              <a:t>自動入力</a:t>
            </a:r>
          </a:p>
        </xdr:txBody>
      </xdr:sp>
    </xdr:grpSp>
    <xdr:clientData/>
  </xdr:twoCellAnchor>
  <xdr:twoCellAnchor>
    <xdr:from>
      <xdr:col>11</xdr:col>
      <xdr:colOff>66675</xdr:colOff>
      <xdr:row>7</xdr:row>
      <xdr:rowOff>28575</xdr:rowOff>
    </xdr:from>
    <xdr:to>
      <xdr:col>11</xdr:col>
      <xdr:colOff>1190625</xdr:colOff>
      <xdr:row>16</xdr:row>
      <xdr:rowOff>7040</xdr:rowOff>
    </xdr:to>
    <xdr:sp macro="" textlink="">
      <xdr:nvSpPr>
        <xdr:cNvPr id="14" name="テキスト ボックス 13">
          <a:extLst>
            <a:ext uri="{FF2B5EF4-FFF2-40B4-BE49-F238E27FC236}">
              <a16:creationId xmlns:a16="http://schemas.microsoft.com/office/drawing/2014/main" id="{363D386E-45FE-43B0-8DF6-857895C7758C}"/>
            </a:ext>
          </a:extLst>
        </xdr:cNvPr>
        <xdr:cNvSpPr txBox="1"/>
      </xdr:nvSpPr>
      <xdr:spPr>
        <a:xfrm>
          <a:off x="8181975" y="2181225"/>
          <a:ext cx="1123950" cy="1864415"/>
        </a:xfrm>
        <a:prstGeom prst="rect">
          <a:avLst/>
        </a:prstGeom>
        <a:solidFill>
          <a:srgbClr val="0070C0">
            <a:alpha val="74000"/>
          </a:srgbClr>
        </a:solidFill>
        <a:ln w="12700"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100">
              <a:solidFill>
                <a:schemeClr val="bg1"/>
              </a:solidFill>
              <a:effectLst/>
              <a:latin typeface="BIZ UDPゴシック" panose="020B0400000000000000" pitchFamily="50" charset="-128"/>
              <a:ea typeface="BIZ UDPゴシック" panose="020B0400000000000000" pitchFamily="50" charset="-128"/>
              <a:cs typeface="+mn-cs"/>
            </a:rPr>
            <a:t>毎月、国保連システムを経由する訓練等給付費の</a:t>
          </a:r>
          <a:r>
            <a:rPr kumimoji="1" lang="ja-JP" altLang="ja-JP" sz="1100" b="0" u="dbl">
              <a:solidFill>
                <a:schemeClr val="bg1"/>
              </a:solidFill>
              <a:effectLst/>
              <a:latin typeface="BIZ UDPゴシック" panose="020B0400000000000000" pitchFamily="50" charset="-128"/>
              <a:ea typeface="BIZ UDPゴシック" panose="020B0400000000000000" pitchFamily="50" charset="-128"/>
              <a:cs typeface="+mn-cs"/>
            </a:rPr>
            <a:t>額</a:t>
          </a:r>
          <a:r>
            <a:rPr kumimoji="1" lang="ja-JP" altLang="ja-JP" sz="1100">
              <a:solidFill>
                <a:schemeClr val="bg1"/>
              </a:solidFill>
              <a:effectLst/>
              <a:latin typeface="BIZ UDPゴシック" panose="020B0400000000000000" pitchFamily="50" charset="-128"/>
              <a:ea typeface="BIZ UDPゴシック" panose="020B0400000000000000" pitchFamily="50" charset="-128"/>
              <a:cs typeface="+mn-cs"/>
            </a:rPr>
            <a:t>（利用者負担控除前）を入力します</a:t>
          </a:r>
          <a:endParaRPr lang="ja-JP" altLang="ja-JP" sz="1100">
            <a:solidFill>
              <a:schemeClr val="bg1"/>
            </a:solidFill>
            <a:effectLst/>
            <a:latin typeface="BIZ UDPゴシック" panose="020B0400000000000000" pitchFamily="50" charset="-128"/>
            <a:ea typeface="BIZ UDPゴシック" panose="020B0400000000000000" pitchFamily="50" charset="-128"/>
          </a:endParaRPr>
        </a:p>
        <a:p>
          <a:endParaRPr kumimoji="1" lang="ja-JP" altLang="en-US" sz="11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1281667</xdr:colOff>
      <xdr:row>38</xdr:row>
      <xdr:rowOff>18100</xdr:rowOff>
    </xdr:from>
    <xdr:to>
      <xdr:col>2</xdr:col>
      <xdr:colOff>2093430</xdr:colOff>
      <xdr:row>39</xdr:row>
      <xdr:rowOff>93378</xdr:rowOff>
    </xdr:to>
    <xdr:sp macro="" textlink="">
      <xdr:nvSpPr>
        <xdr:cNvPr id="3" name="角丸四角形吹き出し 3">
          <a:extLst>
            <a:ext uri="{FF2B5EF4-FFF2-40B4-BE49-F238E27FC236}">
              <a16:creationId xmlns:a16="http://schemas.microsoft.com/office/drawing/2014/main" id="{D96F57C7-034A-4FA7-B211-64FAA940E1F9}"/>
            </a:ext>
          </a:extLst>
        </xdr:cNvPr>
        <xdr:cNvSpPr/>
      </xdr:nvSpPr>
      <xdr:spPr>
        <a:xfrm>
          <a:off x="2424667" y="9460274"/>
          <a:ext cx="811763" cy="265778"/>
        </a:xfrm>
        <a:prstGeom prst="wedgeRoundRectCallout">
          <a:avLst>
            <a:gd name="adj1" fmla="val -60780"/>
            <a:gd name="adj2" fmla="val -4483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日付空欄</a:t>
          </a:r>
        </a:p>
      </xdr:txBody>
    </xdr:sp>
    <xdr:clientData/>
  </xdr:twoCellAnchor>
  <xdr:twoCellAnchor>
    <xdr:from>
      <xdr:col>3</xdr:col>
      <xdr:colOff>397899</xdr:colOff>
      <xdr:row>41</xdr:row>
      <xdr:rowOff>4409</xdr:rowOff>
    </xdr:from>
    <xdr:to>
      <xdr:col>4</xdr:col>
      <xdr:colOff>887040</xdr:colOff>
      <xdr:row>41</xdr:row>
      <xdr:rowOff>273059</xdr:rowOff>
    </xdr:to>
    <xdr:sp macro="" textlink="">
      <xdr:nvSpPr>
        <xdr:cNvPr id="4" name="角丸四角形吹き出し 3">
          <a:extLst>
            <a:ext uri="{FF2B5EF4-FFF2-40B4-BE49-F238E27FC236}">
              <a16:creationId xmlns:a16="http://schemas.microsoft.com/office/drawing/2014/main" id="{ACB8B7BA-FD83-4A04-9FF3-1BF824C759B8}"/>
            </a:ext>
          </a:extLst>
        </xdr:cNvPr>
        <xdr:cNvSpPr/>
      </xdr:nvSpPr>
      <xdr:spPr>
        <a:xfrm>
          <a:off x="3835182" y="10142322"/>
          <a:ext cx="1714967" cy="268650"/>
        </a:xfrm>
        <a:prstGeom prst="wedgeRoundRectCallout">
          <a:avLst>
            <a:gd name="adj1" fmla="val -60182"/>
            <a:gd name="adj2" fmla="val -483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代表者の押印は不要です</a:t>
          </a:r>
        </a:p>
      </xdr:txBody>
    </xdr:sp>
    <xdr:clientData/>
  </xdr:twoCellAnchor>
  <xdr:twoCellAnchor>
    <xdr:from>
      <xdr:col>2</xdr:col>
      <xdr:colOff>284268</xdr:colOff>
      <xdr:row>10</xdr:row>
      <xdr:rowOff>54401</xdr:rowOff>
    </xdr:from>
    <xdr:to>
      <xdr:col>3</xdr:col>
      <xdr:colOff>11350</xdr:colOff>
      <xdr:row>12</xdr:row>
      <xdr:rowOff>169623</xdr:rowOff>
    </xdr:to>
    <xdr:sp macro="" textlink="">
      <xdr:nvSpPr>
        <xdr:cNvPr id="5" name="角丸四角形吹き出し 3">
          <a:extLst>
            <a:ext uri="{FF2B5EF4-FFF2-40B4-BE49-F238E27FC236}">
              <a16:creationId xmlns:a16="http://schemas.microsoft.com/office/drawing/2014/main" id="{290111EB-A9AC-4551-9FC0-CF7A8FC24E91}"/>
            </a:ext>
          </a:extLst>
        </xdr:cNvPr>
        <xdr:cNvSpPr/>
      </xdr:nvSpPr>
      <xdr:spPr>
        <a:xfrm>
          <a:off x="1427268" y="3135531"/>
          <a:ext cx="2021365" cy="579049"/>
        </a:xfrm>
        <a:prstGeom prst="wedgeRoundRectCallout">
          <a:avLst>
            <a:gd name="adj1" fmla="val 73352"/>
            <a:gd name="adj2" fmla="val -153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東金市の補助金申請額と一致</a:t>
          </a:r>
          <a:endParaRPr kumimoji="1" lang="en-US" altLang="ja-JP" sz="1000">
            <a:latin typeface="BIZ UDPゴシック" panose="020B0400000000000000" pitchFamily="50" charset="-128"/>
            <a:ea typeface="BIZ UDPゴシック" panose="020B0400000000000000" pitchFamily="50" charset="-128"/>
          </a:endParaRPr>
        </a:p>
        <a:p>
          <a:pPr algn="l"/>
          <a:r>
            <a:rPr kumimoji="1" lang="ja-JP" altLang="en-US" sz="1000">
              <a:latin typeface="BIZ UDPゴシック" panose="020B0400000000000000" pitchFamily="50" charset="-128"/>
              <a:ea typeface="BIZ UDPゴシック" panose="020B0400000000000000" pitchFamily="50" charset="-128"/>
            </a:rPr>
            <a:t>補助所要額（</a:t>
          </a:r>
          <a:r>
            <a:rPr kumimoji="1" lang="en-US" altLang="ja-JP" sz="1000">
              <a:latin typeface="BIZ UDPゴシック" panose="020B0400000000000000" pitchFamily="50" charset="-128"/>
              <a:ea typeface="BIZ UDPゴシック" panose="020B0400000000000000" pitchFamily="50" charset="-128"/>
            </a:rPr>
            <a:t>E</a:t>
          </a:r>
          <a:r>
            <a:rPr kumimoji="1" lang="ja-JP" altLang="en-US" sz="1000">
              <a:latin typeface="BIZ UDPゴシック" panose="020B0400000000000000" pitchFamily="50" charset="-128"/>
              <a:ea typeface="BIZ UDPゴシック" panose="020B0400000000000000" pitchFamily="50" charset="-128"/>
            </a:rPr>
            <a:t>）</a:t>
          </a:r>
          <a:endParaRPr kumimoji="1" lang="en-US" altLang="ja-JP" sz="1000">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496957</xdr:colOff>
      <xdr:row>2</xdr:row>
      <xdr:rowOff>231911</xdr:rowOff>
    </xdr:from>
    <xdr:to>
      <xdr:col>7</xdr:col>
      <xdr:colOff>844828</xdr:colOff>
      <xdr:row>5</xdr:row>
      <xdr:rowOff>82826</xdr:rowOff>
    </xdr:to>
    <xdr:sp macro="" textlink="">
      <xdr:nvSpPr>
        <xdr:cNvPr id="6" name="角丸四角形吹き出し 3">
          <a:extLst>
            <a:ext uri="{FF2B5EF4-FFF2-40B4-BE49-F238E27FC236}">
              <a16:creationId xmlns:a16="http://schemas.microsoft.com/office/drawing/2014/main" id="{DB5BCF6F-4F1D-4C45-B39D-1D86AB62DDDA}"/>
            </a:ext>
          </a:extLst>
        </xdr:cNvPr>
        <xdr:cNvSpPr/>
      </xdr:nvSpPr>
      <xdr:spPr>
        <a:xfrm>
          <a:off x="5160066" y="530085"/>
          <a:ext cx="3429001" cy="579784"/>
        </a:xfrm>
        <a:prstGeom prst="wedgeRoundRectCallout">
          <a:avLst>
            <a:gd name="adj1" fmla="val -62878"/>
            <a:gd name="adj2" fmla="val 1345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atin typeface="BIZ UDPゴシック" panose="020B0400000000000000" pitchFamily="50" charset="-128"/>
              <a:ea typeface="BIZ UDPゴシック" panose="020B0400000000000000" pitchFamily="50" charset="-128"/>
            </a:rPr>
            <a:t>シート名「利用者毎」の「報酬月額計」の金額を入力します</a:t>
          </a:r>
          <a:endParaRPr kumimoji="1" lang="en-US" altLang="ja-JP" sz="1000">
            <a:latin typeface="BIZ UDPゴシック" panose="020B0400000000000000" pitchFamily="50" charset="-128"/>
            <a:ea typeface="BIZ UDPゴシック" panose="020B0400000000000000" pitchFamily="50" charset="-128"/>
          </a:endParaRPr>
        </a:p>
        <a:p>
          <a:pPr algn="l"/>
          <a:r>
            <a:rPr kumimoji="1" lang="ja-JP" altLang="en-US" sz="1000">
              <a:latin typeface="BIZ UDPゴシック" panose="020B0400000000000000" pitchFamily="50" charset="-128"/>
              <a:ea typeface="BIZ UDPゴシック" panose="020B0400000000000000" pitchFamily="50" charset="-128"/>
            </a:rPr>
            <a:t>「国加算等の計」＋「国加算等の計」以外の加算の合計</a:t>
          </a:r>
          <a:endParaRPr kumimoji="1" lang="en-US" altLang="ja-JP" sz="1000">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157369</xdr:colOff>
      <xdr:row>15</xdr:row>
      <xdr:rowOff>91107</xdr:rowOff>
    </xdr:from>
    <xdr:to>
      <xdr:col>4</xdr:col>
      <xdr:colOff>1772478</xdr:colOff>
      <xdr:row>31</xdr:row>
      <xdr:rowOff>173935</xdr:rowOff>
    </xdr:to>
    <xdr:sp macro="" textlink="">
      <xdr:nvSpPr>
        <xdr:cNvPr id="7" name="角丸四角形吹き出し 3">
          <a:extLst>
            <a:ext uri="{FF2B5EF4-FFF2-40B4-BE49-F238E27FC236}">
              <a16:creationId xmlns:a16="http://schemas.microsoft.com/office/drawing/2014/main" id="{3A4C3496-7996-4712-9B71-C0D6A0B56DDC}"/>
            </a:ext>
          </a:extLst>
        </xdr:cNvPr>
        <xdr:cNvSpPr/>
      </xdr:nvSpPr>
      <xdr:spPr>
        <a:xfrm>
          <a:off x="4820478" y="3453846"/>
          <a:ext cx="1615109" cy="3793437"/>
        </a:xfrm>
        <a:prstGeom prst="wedgeRoundRectCallout">
          <a:avLst>
            <a:gd name="adj1" fmla="val -72843"/>
            <a:gd name="adj2" fmla="val -5305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latin typeface="BIZ UDPゴシック" panose="020B0400000000000000" pitchFamily="50" charset="-128"/>
              <a:ea typeface="BIZ UDPゴシック" panose="020B0400000000000000" pitchFamily="50" charset="-128"/>
            </a:rPr>
            <a:t>補助対象外となる科目は除いてください</a:t>
          </a:r>
          <a:endParaRPr kumimoji="1" lang="en-US" altLang="ja-JP" sz="1200">
            <a:latin typeface="BIZ UDPゴシック" panose="020B0400000000000000" pitchFamily="50" charset="-128"/>
            <a:ea typeface="BIZ UDPゴシック" panose="020B0400000000000000" pitchFamily="50" charset="-128"/>
          </a:endParaRPr>
        </a:p>
        <a:p>
          <a:pPr algn="l"/>
          <a:endParaRPr kumimoji="1" lang="en-US" altLang="ja-JP" sz="1000">
            <a:latin typeface="BIZ UDPゴシック" panose="020B0400000000000000" pitchFamily="50" charset="-128"/>
            <a:ea typeface="BIZ UDPゴシック" panose="020B0400000000000000" pitchFamily="50" charset="-128"/>
          </a:endParaRPr>
        </a:p>
        <a:p>
          <a:pPr algn="l"/>
          <a:r>
            <a:rPr kumimoji="1" lang="ja-JP" altLang="en-US" sz="1000">
              <a:latin typeface="BIZ UDPゴシック" panose="020B0400000000000000" pitchFamily="50" charset="-128"/>
              <a:ea typeface="BIZ UDPゴシック" panose="020B0400000000000000" pitchFamily="50" charset="-128"/>
            </a:rPr>
            <a:t>・　</a:t>
          </a:r>
          <a:r>
            <a:rPr kumimoji="1" lang="ja-JP" altLang="en-US" sz="1000" u="sng">
              <a:latin typeface="BIZ UDPゴシック" panose="020B0400000000000000" pitchFamily="50" charset="-128"/>
              <a:ea typeface="BIZ UDPゴシック" panose="020B0400000000000000" pitchFamily="50" charset="-128"/>
            </a:rPr>
            <a:t>東金市が支給決定した入居者の分のみ</a:t>
          </a:r>
          <a:r>
            <a:rPr kumimoji="1" lang="ja-JP" altLang="en-US" sz="1000">
              <a:latin typeface="BIZ UDPゴシック" panose="020B0400000000000000" pitchFamily="50" charset="-128"/>
              <a:ea typeface="BIZ UDPゴシック" panose="020B0400000000000000" pitchFamily="50" charset="-128"/>
            </a:rPr>
            <a:t>を記載してください</a:t>
          </a:r>
          <a:endParaRPr kumimoji="1" lang="en-US" altLang="ja-JP" sz="1000">
            <a:latin typeface="BIZ UDPゴシック" panose="020B0400000000000000" pitchFamily="50" charset="-128"/>
            <a:ea typeface="BIZ UDPゴシック" panose="020B0400000000000000" pitchFamily="50" charset="-128"/>
          </a:endParaRPr>
        </a:p>
        <a:p>
          <a:pPr algn="l"/>
          <a:endParaRPr kumimoji="1" lang="en-US" altLang="ja-JP" sz="1000">
            <a:latin typeface="BIZ UDPゴシック" panose="020B0400000000000000" pitchFamily="50" charset="-128"/>
            <a:ea typeface="BIZ UDPゴシック" panose="020B0400000000000000" pitchFamily="50" charset="-128"/>
          </a:endParaRPr>
        </a:p>
        <a:p>
          <a:pPr algn="l"/>
          <a:r>
            <a:rPr kumimoji="1" lang="ja-JP" altLang="en-US" sz="1000">
              <a:latin typeface="BIZ UDPゴシック" panose="020B0400000000000000" pitchFamily="50" charset="-128"/>
              <a:ea typeface="BIZ UDPゴシック" panose="020B0400000000000000" pitchFamily="50" charset="-128"/>
            </a:rPr>
            <a:t>・　対象経費は、名称、種別、理由の如何を問わず、グループホームの運営に要する人件費、運営費等とし、建設費、修繕費、利用者が負担する食材料費、家賃、光熱水費等は含みません</a:t>
          </a:r>
          <a:endParaRPr kumimoji="1" lang="en-US" altLang="ja-JP" sz="1000">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1018761</xdr:colOff>
      <xdr:row>12</xdr:row>
      <xdr:rowOff>223630</xdr:rowOff>
    </xdr:from>
    <xdr:to>
      <xdr:col>7</xdr:col>
      <xdr:colOff>2592456</xdr:colOff>
      <xdr:row>17</xdr:row>
      <xdr:rowOff>24848</xdr:rowOff>
    </xdr:to>
    <xdr:sp macro="" textlink="">
      <xdr:nvSpPr>
        <xdr:cNvPr id="8" name="角丸四角形吹き出し 3">
          <a:extLst>
            <a:ext uri="{FF2B5EF4-FFF2-40B4-BE49-F238E27FC236}">
              <a16:creationId xmlns:a16="http://schemas.microsoft.com/office/drawing/2014/main" id="{D9C3DEAC-2D0C-43C3-9204-37F844184F43}"/>
            </a:ext>
          </a:extLst>
        </xdr:cNvPr>
        <xdr:cNvSpPr/>
      </xdr:nvSpPr>
      <xdr:spPr>
        <a:xfrm>
          <a:off x="7727674" y="2857500"/>
          <a:ext cx="2609021" cy="993913"/>
        </a:xfrm>
        <a:prstGeom prst="wedgeRoundRectCallout">
          <a:avLst>
            <a:gd name="adj1" fmla="val 38378"/>
            <a:gd name="adj2" fmla="val -8427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u="none">
              <a:latin typeface="BIZ UDPゴシック" panose="020B0400000000000000" pitchFamily="50" charset="-128"/>
              <a:ea typeface="BIZ UDPゴシック" panose="020B0400000000000000" pitchFamily="50" charset="-128"/>
            </a:rPr>
            <a:t>シート名「所要額調書」の</a:t>
          </a:r>
          <a:endParaRPr kumimoji="1" lang="en-US" altLang="ja-JP" sz="1000" u="none">
            <a:latin typeface="BIZ UDPゴシック" panose="020B0400000000000000" pitchFamily="50" charset="-128"/>
            <a:ea typeface="BIZ UDPゴシック" panose="020B0400000000000000" pitchFamily="50" charset="-128"/>
          </a:endParaRPr>
        </a:p>
        <a:p>
          <a:pPr algn="l"/>
          <a:r>
            <a:rPr kumimoji="1" lang="ja-JP" altLang="en-US" sz="1000" u="none">
              <a:latin typeface="BIZ UDPゴシック" panose="020B0400000000000000" pitchFamily="50" charset="-128"/>
              <a:ea typeface="BIZ UDPゴシック" panose="020B0400000000000000" pitchFamily="50" charset="-128"/>
            </a:rPr>
            <a:t>「寄付金その他の収入予定額（</a:t>
          </a:r>
          <a:r>
            <a:rPr kumimoji="1" lang="en-US" altLang="ja-JP" sz="1000" u="none">
              <a:latin typeface="BIZ UDPゴシック" panose="020B0400000000000000" pitchFamily="50" charset="-128"/>
              <a:ea typeface="BIZ UDPゴシック" panose="020B0400000000000000" pitchFamily="50" charset="-128"/>
            </a:rPr>
            <a:t>B</a:t>
          </a:r>
          <a:r>
            <a:rPr kumimoji="1" lang="ja-JP" altLang="en-US" sz="1000" u="none">
              <a:latin typeface="BIZ UDPゴシック" panose="020B0400000000000000" pitchFamily="50" charset="-128"/>
              <a:ea typeface="BIZ UDPゴシック" panose="020B0400000000000000" pitchFamily="50" charset="-128"/>
            </a:rPr>
            <a:t>）」欄</a:t>
          </a:r>
          <a:endParaRPr kumimoji="1" lang="en-US" altLang="ja-JP" sz="1000" u="none">
            <a:latin typeface="BIZ UDPゴシック" panose="020B0400000000000000" pitchFamily="50" charset="-128"/>
            <a:ea typeface="BIZ UDPゴシック" panose="020B0400000000000000" pitchFamily="50" charset="-128"/>
          </a:endParaRPr>
        </a:p>
        <a:p>
          <a:pPr algn="l"/>
          <a:r>
            <a:rPr kumimoji="1" lang="ja-JP" altLang="en-US" sz="1000" u="none">
              <a:latin typeface="BIZ UDPゴシック" panose="020B0400000000000000" pitchFamily="50" charset="-128"/>
              <a:ea typeface="BIZ UDPゴシック" panose="020B0400000000000000" pitchFamily="50" charset="-128"/>
            </a:rPr>
            <a:t>＝訓練等給付費＋その他の補助金＋寄付金等</a:t>
          </a:r>
          <a:endParaRPr kumimoji="1" lang="en-US" altLang="ja-JP" sz="1000" u="none">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45FCB-E8EE-4FAB-A9AC-7367A69C5C2B}">
  <sheetPr>
    <pageSetUpPr fitToPage="1"/>
  </sheetPr>
  <dimension ref="A1:D69"/>
  <sheetViews>
    <sheetView showGridLines="0" tabSelected="1" workbookViewId="0">
      <selection activeCell="B18" sqref="B18"/>
    </sheetView>
  </sheetViews>
  <sheetFormatPr defaultRowHeight="13.5" x14ac:dyDescent="0.15"/>
  <cols>
    <col min="1" max="1" width="8.7109375" style="266" customWidth="1"/>
    <col min="2" max="2" width="84.42578125" style="265" customWidth="1"/>
    <col min="3" max="3" width="4.42578125" style="266" customWidth="1"/>
    <col min="4" max="16384" width="9.140625" style="266"/>
  </cols>
  <sheetData>
    <row r="1" spans="1:4" ht="18.75" x14ac:dyDescent="0.15">
      <c r="A1" s="287" t="s">
        <v>199</v>
      </c>
    </row>
    <row r="2" spans="1:4" ht="14.25" thickBot="1" x14ac:dyDescent="0.2"/>
    <row r="3" spans="1:4" ht="35.25" customHeight="1" thickTop="1" x14ac:dyDescent="0.15">
      <c r="A3" s="285" t="s">
        <v>186</v>
      </c>
      <c r="B3" s="286" t="s">
        <v>157</v>
      </c>
      <c r="D3" s="273" t="s">
        <v>184</v>
      </c>
    </row>
    <row r="4" spans="1:4" ht="14.25" thickBot="1" x14ac:dyDescent="0.2">
      <c r="A4" s="277"/>
      <c r="B4" s="276" t="s">
        <v>185</v>
      </c>
    </row>
    <row r="5" spans="1:4" ht="14.25" thickTop="1" x14ac:dyDescent="0.15"/>
    <row r="6" spans="1:4" ht="29.25" customHeight="1" x14ac:dyDescent="0.15">
      <c r="A6" s="268" t="s">
        <v>168</v>
      </c>
      <c r="B6" s="275" t="s">
        <v>200</v>
      </c>
    </row>
    <row r="7" spans="1:4" ht="14.25" x14ac:dyDescent="0.15">
      <c r="B7" s="264" t="s">
        <v>182</v>
      </c>
    </row>
    <row r="8" spans="1:4" x14ac:dyDescent="0.15">
      <c r="B8" s="264" t="s">
        <v>171</v>
      </c>
    </row>
    <row r="9" spans="1:4" x14ac:dyDescent="0.15">
      <c r="B9" s="264"/>
    </row>
    <row r="10" spans="1:4" ht="16.5" x14ac:dyDescent="0.15">
      <c r="B10" s="264" t="s">
        <v>179</v>
      </c>
    </row>
    <row r="12" spans="1:4" x14ac:dyDescent="0.15">
      <c r="B12" s="267"/>
    </row>
    <row r="13" spans="1:4" ht="27.75" customHeight="1" x14ac:dyDescent="0.15">
      <c r="A13" s="270" t="s">
        <v>212</v>
      </c>
      <c r="B13" s="274" t="s">
        <v>213</v>
      </c>
    </row>
    <row r="15" spans="1:4" x14ac:dyDescent="0.15">
      <c r="B15" s="267"/>
    </row>
    <row r="16" spans="1:4" x14ac:dyDescent="0.15">
      <c r="B16" s="267"/>
    </row>
    <row r="17" spans="1:4" ht="14.25" thickBot="1" x14ac:dyDescent="0.2"/>
    <row r="18" spans="1:4" s="278" customFormat="1" ht="36" customHeight="1" thickTop="1" x14ac:dyDescent="0.15">
      <c r="A18" s="285" t="s">
        <v>188</v>
      </c>
      <c r="B18" s="286" t="s">
        <v>163</v>
      </c>
      <c r="D18" s="273" t="s">
        <v>184</v>
      </c>
    </row>
    <row r="19" spans="1:4" ht="14.25" thickBot="1" x14ac:dyDescent="0.2">
      <c r="A19" s="279"/>
      <c r="B19" s="280" t="s">
        <v>187</v>
      </c>
    </row>
    <row r="20" spans="1:4" ht="14.25" thickTop="1" x14ac:dyDescent="0.15"/>
    <row r="21" spans="1:4" ht="22.5" customHeight="1" x14ac:dyDescent="0.15">
      <c r="A21" s="268" t="s">
        <v>168</v>
      </c>
      <c r="B21" s="269" t="s">
        <v>203</v>
      </c>
    </row>
    <row r="22" spans="1:4" x14ac:dyDescent="0.15">
      <c r="A22" s="268"/>
      <c r="B22" s="265" t="s">
        <v>164</v>
      </c>
    </row>
    <row r="23" spans="1:4" ht="27" x14ac:dyDescent="0.15">
      <c r="B23" s="265" t="s">
        <v>166</v>
      </c>
    </row>
    <row r="25" spans="1:4" ht="24" customHeight="1" x14ac:dyDescent="0.15">
      <c r="B25" s="271" t="s">
        <v>180</v>
      </c>
    </row>
    <row r="27" spans="1:4" ht="27" x14ac:dyDescent="0.15">
      <c r="A27" s="268" t="s">
        <v>169</v>
      </c>
      <c r="B27" s="265" t="s">
        <v>165</v>
      </c>
    </row>
    <row r="28" spans="1:4" x14ac:dyDescent="0.15">
      <c r="A28" s="268"/>
      <c r="B28" s="265" t="s">
        <v>170</v>
      </c>
    </row>
    <row r="30" spans="1:4" ht="16.5" x14ac:dyDescent="0.15">
      <c r="B30" s="272" t="s">
        <v>181</v>
      </c>
    </row>
    <row r="32" spans="1:4" ht="14.25" thickBot="1" x14ac:dyDescent="0.2"/>
    <row r="33" spans="1:4" ht="36" customHeight="1" thickTop="1" x14ac:dyDescent="0.15">
      <c r="A33" s="285" t="s">
        <v>189</v>
      </c>
      <c r="B33" s="286" t="s">
        <v>167</v>
      </c>
      <c r="D33" s="273" t="s">
        <v>184</v>
      </c>
    </row>
    <row r="34" spans="1:4" ht="14.25" thickBot="1" x14ac:dyDescent="0.2">
      <c r="A34" s="282"/>
      <c r="B34" s="281" t="s">
        <v>190</v>
      </c>
    </row>
    <row r="35" spans="1:4" ht="14.25" thickTop="1" x14ac:dyDescent="0.15"/>
    <row r="36" spans="1:4" x14ac:dyDescent="0.15">
      <c r="A36" s="270" t="s">
        <v>168</v>
      </c>
      <c r="B36" s="265" t="s">
        <v>202</v>
      </c>
    </row>
    <row r="37" spans="1:4" x14ac:dyDescent="0.15">
      <c r="A37" s="270"/>
    </row>
    <row r="38" spans="1:4" ht="27.75" x14ac:dyDescent="0.15">
      <c r="A38" s="268" t="s">
        <v>169</v>
      </c>
      <c r="B38" s="265" t="s">
        <v>209</v>
      </c>
    </row>
    <row r="39" spans="1:4" x14ac:dyDescent="0.15">
      <c r="B39" s="265" t="s">
        <v>172</v>
      </c>
    </row>
    <row r="40" spans="1:4" x14ac:dyDescent="0.15">
      <c r="B40" s="265" t="s">
        <v>173</v>
      </c>
    </row>
    <row r="41" spans="1:4" x14ac:dyDescent="0.15">
      <c r="B41" s="265" t="s">
        <v>174</v>
      </c>
    </row>
    <row r="42" spans="1:4" x14ac:dyDescent="0.15">
      <c r="B42" s="265" t="s">
        <v>175</v>
      </c>
    </row>
    <row r="43" spans="1:4" x14ac:dyDescent="0.15">
      <c r="B43" s="265" t="s">
        <v>176</v>
      </c>
    </row>
    <row r="44" spans="1:4" x14ac:dyDescent="0.15">
      <c r="B44" s="269" t="s">
        <v>177</v>
      </c>
    </row>
    <row r="45" spans="1:4" x14ac:dyDescent="0.15">
      <c r="B45" s="269"/>
    </row>
    <row r="46" spans="1:4" ht="27.75" customHeight="1" x14ac:dyDescent="0.15">
      <c r="A46" s="268" t="s">
        <v>178</v>
      </c>
      <c r="B46" s="265" t="s">
        <v>201</v>
      </c>
    </row>
    <row r="47" spans="1:4" ht="14.25" thickBot="1" x14ac:dyDescent="0.2"/>
    <row r="48" spans="1:4" ht="36" customHeight="1" thickTop="1" x14ac:dyDescent="0.15">
      <c r="A48" s="285" t="s">
        <v>191</v>
      </c>
      <c r="B48" s="286" t="s">
        <v>163</v>
      </c>
      <c r="D48" s="273" t="s">
        <v>184</v>
      </c>
    </row>
    <row r="49" spans="1:2" ht="14.25" thickBot="1" x14ac:dyDescent="0.2">
      <c r="A49" s="279"/>
      <c r="B49" s="280" t="s">
        <v>187</v>
      </c>
    </row>
    <row r="50" spans="1:2" ht="14.25" thickTop="1" x14ac:dyDescent="0.15"/>
    <row r="51" spans="1:2" ht="27" x14ac:dyDescent="0.15">
      <c r="A51" s="268" t="s">
        <v>168</v>
      </c>
      <c r="B51" s="265" t="s">
        <v>204</v>
      </c>
    </row>
    <row r="52" spans="1:2" ht="14.25" thickBot="1" x14ac:dyDescent="0.2"/>
    <row r="53" spans="1:2" ht="36" customHeight="1" thickTop="1" x14ac:dyDescent="0.15">
      <c r="A53" s="285" t="s">
        <v>192</v>
      </c>
      <c r="B53" s="286" t="s">
        <v>183</v>
      </c>
    </row>
    <row r="54" spans="1:2" ht="14.25" thickBot="1" x14ac:dyDescent="0.2">
      <c r="A54" s="283"/>
      <c r="B54" s="284" t="s">
        <v>198</v>
      </c>
    </row>
    <row r="55" spans="1:2" ht="14.25" thickTop="1" x14ac:dyDescent="0.15"/>
    <row r="56" spans="1:2" ht="16.5" customHeight="1" x14ac:dyDescent="0.15">
      <c r="A56" s="268" t="s">
        <v>168</v>
      </c>
      <c r="B56" s="269" t="s">
        <v>205</v>
      </c>
    </row>
    <row r="57" spans="1:2" ht="14.25" x14ac:dyDescent="0.15">
      <c r="B57" s="264" t="s">
        <v>193</v>
      </c>
    </row>
    <row r="58" spans="1:2" ht="40.5" x14ac:dyDescent="0.15">
      <c r="B58" s="264" t="s">
        <v>195</v>
      </c>
    </row>
    <row r="60" spans="1:2" x14ac:dyDescent="0.15">
      <c r="A60" s="270" t="s">
        <v>169</v>
      </c>
      <c r="B60" s="265" t="s">
        <v>206</v>
      </c>
    </row>
    <row r="61" spans="1:2" x14ac:dyDescent="0.15">
      <c r="B61" s="265" t="s">
        <v>194</v>
      </c>
    </row>
    <row r="63" spans="1:2" ht="14.25" thickBot="1" x14ac:dyDescent="0.2"/>
    <row r="64" spans="1:2" ht="36" customHeight="1" thickTop="1" x14ac:dyDescent="0.15">
      <c r="A64" s="285" t="s">
        <v>196</v>
      </c>
      <c r="B64" s="286" t="s">
        <v>163</v>
      </c>
    </row>
    <row r="65" spans="1:2" ht="14.25" thickBot="1" x14ac:dyDescent="0.2">
      <c r="A65" s="279"/>
      <c r="B65" s="280" t="s">
        <v>187</v>
      </c>
    </row>
    <row r="66" spans="1:2" ht="14.25" thickTop="1" x14ac:dyDescent="0.15"/>
    <row r="67" spans="1:2" x14ac:dyDescent="0.15">
      <c r="A67" s="268" t="s">
        <v>168</v>
      </c>
      <c r="B67" s="265" t="s">
        <v>207</v>
      </c>
    </row>
    <row r="68" spans="1:2" ht="33.75" customHeight="1" x14ac:dyDescent="0.15">
      <c r="B68" s="265" t="s">
        <v>197</v>
      </c>
    </row>
    <row r="69" spans="1:2" ht="21.75" customHeight="1" x14ac:dyDescent="0.15"/>
  </sheetData>
  <phoneticPr fontId="4"/>
  <pageMargins left="0.25" right="0.25" top="0.75" bottom="0.75" header="0.3" footer="0.3"/>
  <pageSetup paperSize="9" scale="61" fitToHeight="0"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E598-BC91-4B8C-BBC8-F36060617C56}">
  <sheetPr>
    <tabColor rgb="FFFF0000"/>
  </sheetPr>
  <dimension ref="A1:H25"/>
  <sheetViews>
    <sheetView showGridLines="0" view="pageBreakPreview" zoomScale="115" zoomScaleNormal="100" zoomScaleSheetLayoutView="115" workbookViewId="0">
      <selection activeCell="C9" sqref="C9"/>
    </sheetView>
  </sheetViews>
  <sheetFormatPr defaultRowHeight="12" x14ac:dyDescent="0.15"/>
  <cols>
    <col min="1" max="1" width="4.7109375" style="186" customWidth="1"/>
    <col min="2" max="2" width="23.85546875" style="186" customWidth="1"/>
    <col min="3" max="3" width="10.140625" style="186" customWidth="1"/>
    <col min="4" max="4" width="54.85546875" style="186" customWidth="1"/>
    <col min="5" max="8" width="9.140625" style="186"/>
    <col min="9" max="9" width="8" style="186" customWidth="1"/>
    <col min="10" max="16384" width="9.140625" style="186"/>
  </cols>
  <sheetData>
    <row r="1" spans="1:8" ht="20.25" customHeight="1" x14ac:dyDescent="0.15">
      <c r="B1" s="188" t="s">
        <v>214</v>
      </c>
      <c r="C1" s="188"/>
      <c r="D1" s="188"/>
      <c r="E1" s="364"/>
      <c r="F1" s="364"/>
      <c r="G1" s="364"/>
      <c r="H1" s="364"/>
    </row>
    <row r="2" spans="1:8" ht="12.75" x14ac:dyDescent="0.15">
      <c r="B2" s="188"/>
      <c r="C2" s="188"/>
      <c r="D2" s="188"/>
      <c r="E2" s="364"/>
      <c r="F2" s="364"/>
      <c r="G2" s="364"/>
      <c r="H2" s="364"/>
    </row>
    <row r="3" spans="1:8" ht="12.75" x14ac:dyDescent="0.15">
      <c r="C3" s="364"/>
      <c r="D3" s="196" t="s">
        <v>217</v>
      </c>
      <c r="E3" s="364"/>
      <c r="F3" s="364"/>
      <c r="G3" s="364"/>
      <c r="H3" s="364"/>
    </row>
    <row r="4" spans="1:8" ht="13.5" x14ac:dyDescent="0.15">
      <c r="B4" s="187"/>
    </row>
    <row r="5" spans="1:8" ht="20.25" customHeight="1" x14ac:dyDescent="0.15">
      <c r="A5" s="665" t="s">
        <v>215</v>
      </c>
      <c r="B5" s="665"/>
    </row>
    <row r="6" spans="1:8" ht="13.5" x14ac:dyDescent="0.15">
      <c r="B6" s="187"/>
    </row>
    <row r="7" spans="1:8" ht="37.5" customHeight="1" x14ac:dyDescent="0.15">
      <c r="C7" s="365" t="s">
        <v>232</v>
      </c>
      <c r="D7" s="436">
        <f>申請書!G11</f>
        <v>0</v>
      </c>
      <c r="E7" s="194"/>
      <c r="F7" s="194"/>
      <c r="G7" s="194"/>
      <c r="H7" s="194"/>
    </row>
    <row r="8" spans="1:8" ht="12.75" x14ac:dyDescent="0.15">
      <c r="C8" s="366"/>
      <c r="D8" s="437"/>
      <c r="E8" s="194"/>
      <c r="F8" s="194"/>
      <c r="G8" s="194"/>
      <c r="H8" s="194"/>
    </row>
    <row r="9" spans="1:8" ht="26.25" customHeight="1" x14ac:dyDescent="0.15">
      <c r="C9" s="366"/>
      <c r="D9" s="437">
        <f>申請書!G10</f>
        <v>0</v>
      </c>
      <c r="E9" s="194"/>
      <c r="F9" s="194"/>
      <c r="G9" s="194"/>
      <c r="H9" s="194"/>
    </row>
    <row r="10" spans="1:8" ht="26.25" customHeight="1" x14ac:dyDescent="0.15">
      <c r="C10" s="367" t="s">
        <v>233</v>
      </c>
      <c r="D10" s="436">
        <f>申請書!G12</f>
        <v>0</v>
      </c>
      <c r="E10" s="194"/>
      <c r="F10" s="194"/>
      <c r="G10" s="194"/>
      <c r="H10" s="194"/>
    </row>
    <row r="11" spans="1:8" ht="14.25" x14ac:dyDescent="0.15">
      <c r="B11" s="368"/>
      <c r="D11" s="369" t="s">
        <v>218</v>
      </c>
      <c r="E11" s="438"/>
      <c r="F11" s="438"/>
      <c r="G11" s="438"/>
      <c r="H11" s="438"/>
    </row>
    <row r="12" spans="1:8" ht="14.25" x14ac:dyDescent="0.15">
      <c r="B12" s="368"/>
      <c r="D12" s="370"/>
      <c r="E12" s="438"/>
      <c r="F12" s="438"/>
      <c r="G12" s="438"/>
      <c r="H12" s="438"/>
    </row>
    <row r="13" spans="1:8" ht="144.75" customHeight="1" x14ac:dyDescent="0.15">
      <c r="A13" s="510" t="s">
        <v>219</v>
      </c>
      <c r="B13" s="510"/>
      <c r="C13" s="510"/>
      <c r="D13" s="510"/>
    </row>
    <row r="14" spans="1:8" ht="12.75" x14ac:dyDescent="0.15">
      <c r="B14" s="371"/>
      <c r="C14" s="372"/>
      <c r="D14" s="372"/>
    </row>
    <row r="15" spans="1:8" ht="12.75" x14ac:dyDescent="0.15">
      <c r="B15" s="666" t="s">
        <v>216</v>
      </c>
      <c r="C15" s="666"/>
      <c r="D15" s="666"/>
    </row>
    <row r="16" spans="1:8" ht="13.5" x14ac:dyDescent="0.15">
      <c r="B16" s="373"/>
      <c r="C16" s="372"/>
      <c r="D16" s="372"/>
    </row>
    <row r="17" spans="1:4" ht="49.5" customHeight="1" x14ac:dyDescent="0.15">
      <c r="A17" s="374" t="s">
        <v>220</v>
      </c>
      <c r="B17" s="664" t="s">
        <v>226</v>
      </c>
      <c r="C17" s="664"/>
      <c r="D17" s="664"/>
    </row>
    <row r="18" spans="1:4" ht="28.5" customHeight="1" x14ac:dyDescent="0.15">
      <c r="A18" s="374" t="s">
        <v>221</v>
      </c>
      <c r="B18" s="664" t="s">
        <v>227</v>
      </c>
      <c r="C18" s="664"/>
      <c r="D18" s="664"/>
    </row>
    <row r="19" spans="1:4" ht="29.25" customHeight="1" x14ac:dyDescent="0.15">
      <c r="A19" s="374" t="s">
        <v>222</v>
      </c>
      <c r="B19" s="664" t="s">
        <v>228</v>
      </c>
      <c r="C19" s="664"/>
      <c r="D19" s="664"/>
    </row>
    <row r="20" spans="1:4" ht="13.5" customHeight="1" x14ac:dyDescent="0.15">
      <c r="A20" s="374" t="s">
        <v>223</v>
      </c>
      <c r="B20" s="664" t="s">
        <v>229</v>
      </c>
      <c r="C20" s="664"/>
      <c r="D20" s="664"/>
    </row>
    <row r="21" spans="1:4" ht="13.5" customHeight="1" x14ac:dyDescent="0.15">
      <c r="A21" s="374" t="s">
        <v>224</v>
      </c>
      <c r="B21" s="664" t="s">
        <v>230</v>
      </c>
      <c r="C21" s="664"/>
      <c r="D21" s="664"/>
    </row>
    <row r="22" spans="1:4" ht="13.5" customHeight="1" x14ac:dyDescent="0.15">
      <c r="A22" s="374" t="s">
        <v>225</v>
      </c>
      <c r="B22" s="664" t="s">
        <v>231</v>
      </c>
      <c r="C22" s="664"/>
      <c r="D22" s="664"/>
    </row>
    <row r="23" spans="1:4" ht="13.5" x14ac:dyDescent="0.15">
      <c r="A23" s="257"/>
      <c r="B23" s="373"/>
      <c r="C23" s="372"/>
      <c r="D23" s="372"/>
    </row>
    <row r="24" spans="1:4" x14ac:dyDescent="0.15">
      <c r="B24" s="372"/>
      <c r="C24" s="372"/>
      <c r="D24" s="372"/>
    </row>
    <row r="25" spans="1:4" x14ac:dyDescent="0.15">
      <c r="B25" s="372"/>
      <c r="C25" s="372"/>
      <c r="D25" s="372"/>
    </row>
  </sheetData>
  <sheetProtection sheet="1" objects="1" scenarios="1" selectLockedCells="1"/>
  <mergeCells count="9">
    <mergeCell ref="B21:D21"/>
    <mergeCell ref="B22:D22"/>
    <mergeCell ref="A13:D13"/>
    <mergeCell ref="A5:B5"/>
    <mergeCell ref="B15:D15"/>
    <mergeCell ref="B17:D17"/>
    <mergeCell ref="B18:D18"/>
    <mergeCell ref="B20:D20"/>
    <mergeCell ref="B19:D19"/>
  </mergeCells>
  <phoneticPr fontId="3"/>
  <pageMargins left="0.82677165354330717" right="0.82677165354330717" top="1.1417322834645669" bottom="0.9448818897637796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B16CA-358D-4FB8-B039-BFC5EFAF5499}">
  <dimension ref="A1:L34"/>
  <sheetViews>
    <sheetView showGridLines="0" view="pageBreakPreview" zoomScale="98" zoomScaleNormal="100" zoomScaleSheetLayoutView="98" workbookViewId="0">
      <selection activeCell="E11" sqref="E11"/>
    </sheetView>
  </sheetViews>
  <sheetFormatPr defaultRowHeight="12" x14ac:dyDescent="0.15"/>
  <cols>
    <col min="1" max="1" width="18.85546875" style="361" customWidth="1"/>
    <col min="2" max="2" width="7.5703125" style="361" customWidth="1"/>
    <col min="3" max="3" width="9.140625" style="361"/>
    <col min="4" max="4" width="1.85546875" style="361" customWidth="1"/>
    <col min="5" max="5" width="21.42578125" style="361" customWidth="1"/>
    <col min="6" max="6" width="1.5703125" style="361" customWidth="1"/>
    <col min="7" max="12" width="6.5703125" style="361" customWidth="1"/>
    <col min="13" max="13" width="2.5703125" style="361" customWidth="1"/>
    <col min="14" max="16384" width="9.140625" style="361"/>
  </cols>
  <sheetData>
    <row r="1" spans="1:12" ht="12.75" x14ac:dyDescent="0.15">
      <c r="A1" s="519" t="s">
        <v>35</v>
      </c>
      <c r="B1" s="519"/>
      <c r="C1" s="519"/>
      <c r="D1" s="519"/>
      <c r="E1" s="519"/>
      <c r="F1" s="519"/>
      <c r="G1" s="519"/>
      <c r="H1" s="519"/>
      <c r="I1" s="519"/>
      <c r="J1" s="519"/>
    </row>
    <row r="2" spans="1:12" ht="20.25" customHeight="1" x14ac:dyDescent="0.15">
      <c r="A2" s="3"/>
    </row>
    <row r="3" spans="1:12" ht="20.25" customHeight="1" x14ac:dyDescent="0.15">
      <c r="A3" s="10" t="s">
        <v>36</v>
      </c>
      <c r="B3" s="10"/>
      <c r="C3" s="10"/>
      <c r="D3" s="10"/>
      <c r="E3" s="10"/>
      <c r="F3" s="10"/>
      <c r="G3" s="10"/>
      <c r="H3" s="10"/>
      <c r="I3" s="10"/>
      <c r="J3" s="10"/>
      <c r="K3" s="376"/>
      <c r="L3" s="376"/>
    </row>
    <row r="4" spans="1:12" ht="20.25" customHeight="1" x14ac:dyDescent="0.15">
      <c r="A4" s="3"/>
    </row>
    <row r="5" spans="1:12" ht="19.5" customHeight="1" x14ac:dyDescent="0.15">
      <c r="H5" s="668" t="s">
        <v>44</v>
      </c>
      <c r="I5" s="668"/>
      <c r="J5" s="668"/>
      <c r="K5" s="668"/>
      <c r="L5" s="668"/>
    </row>
    <row r="6" spans="1:12" ht="19.5" customHeight="1" x14ac:dyDescent="0.15">
      <c r="A6" s="3"/>
    </row>
    <row r="7" spans="1:12" ht="19.5" customHeight="1" x14ac:dyDescent="0.15">
      <c r="A7" s="3" t="s">
        <v>37</v>
      </c>
    </row>
    <row r="8" spans="1:12" ht="19.5" customHeight="1" x14ac:dyDescent="0.15">
      <c r="A8" s="3"/>
    </row>
    <row r="9" spans="1:12" s="377" customFormat="1" ht="27" customHeight="1" x14ac:dyDescent="0.15">
      <c r="C9" s="378"/>
      <c r="D9" s="11" t="s">
        <v>45</v>
      </c>
      <c r="E9" s="375"/>
      <c r="F9" s="375"/>
      <c r="G9" s="669"/>
      <c r="H9" s="669"/>
      <c r="I9" s="669"/>
      <c r="J9" s="669"/>
      <c r="K9" s="669"/>
    </row>
    <row r="10" spans="1:12" s="377" customFormat="1" ht="33" customHeight="1" x14ac:dyDescent="0.15">
      <c r="A10" s="379"/>
      <c r="E10" s="3" t="s">
        <v>46</v>
      </c>
      <c r="F10" s="3"/>
      <c r="G10" s="667"/>
      <c r="H10" s="667"/>
      <c r="I10" s="667"/>
      <c r="J10" s="667"/>
      <c r="K10" s="667"/>
      <c r="L10" s="667"/>
    </row>
    <row r="11" spans="1:12" s="377" customFormat="1" ht="33" customHeight="1" x14ac:dyDescent="0.15">
      <c r="E11" s="3" t="s">
        <v>48</v>
      </c>
      <c r="F11" s="3"/>
      <c r="G11" s="667"/>
      <c r="H11" s="667"/>
      <c r="I11" s="667"/>
      <c r="J11" s="667"/>
      <c r="K11" s="667"/>
      <c r="L11" s="667"/>
    </row>
    <row r="12" spans="1:12" s="377" customFormat="1" ht="33" customHeight="1" x14ac:dyDescent="0.15">
      <c r="E12" s="9" t="s">
        <v>49</v>
      </c>
      <c r="F12" s="9"/>
      <c r="G12" s="667"/>
      <c r="H12" s="667"/>
      <c r="I12" s="667"/>
      <c r="J12" s="667"/>
      <c r="K12" s="667"/>
      <c r="L12" s="667"/>
    </row>
    <row r="13" spans="1:12" s="377" customFormat="1" ht="33" customHeight="1" x14ac:dyDescent="0.15">
      <c r="E13" s="9" t="s">
        <v>47</v>
      </c>
      <c r="F13" s="9"/>
      <c r="G13" s="670"/>
      <c r="H13" s="670"/>
      <c r="I13" s="670"/>
      <c r="J13" s="670"/>
      <c r="K13" s="670"/>
      <c r="L13" s="670"/>
    </row>
    <row r="14" spans="1:12" ht="33.75" customHeight="1" x14ac:dyDescent="0.15">
      <c r="A14" s="3"/>
    </row>
    <row r="15" spans="1:12" ht="19.5" customHeight="1" x14ac:dyDescent="0.15">
      <c r="A15" s="518" t="s">
        <v>50</v>
      </c>
      <c r="B15" s="518"/>
      <c r="C15" s="518"/>
      <c r="D15" s="518"/>
      <c r="E15" s="518"/>
      <c r="F15" s="518"/>
      <c r="G15" s="518"/>
      <c r="H15" s="518"/>
      <c r="I15" s="518"/>
      <c r="J15" s="518"/>
      <c r="K15" s="518"/>
      <c r="L15" s="518"/>
    </row>
    <row r="16" spans="1:12" ht="19.5" customHeight="1" x14ac:dyDescent="0.15">
      <c r="A16" s="3"/>
    </row>
    <row r="17" spans="1:7" ht="19.5" customHeight="1" x14ac:dyDescent="0.15">
      <c r="A17" s="3"/>
    </row>
    <row r="18" spans="1:7" ht="19.5" customHeight="1" x14ac:dyDescent="0.15">
      <c r="C18" s="6" t="s">
        <v>42</v>
      </c>
      <c r="D18" s="6"/>
      <c r="E18" s="380"/>
      <c r="G18" s="361" t="s">
        <v>43</v>
      </c>
    </row>
    <row r="19" spans="1:7" ht="19.5" customHeight="1" x14ac:dyDescent="0.15">
      <c r="A19" s="3"/>
    </row>
    <row r="20" spans="1:7" ht="19.5" customHeight="1" x14ac:dyDescent="0.15">
      <c r="A20" s="3"/>
    </row>
    <row r="21" spans="1:7" ht="19.5" customHeight="1" x14ac:dyDescent="0.15">
      <c r="A21" s="3" t="s">
        <v>38</v>
      </c>
    </row>
    <row r="22" spans="1:7" ht="19.5" customHeight="1" x14ac:dyDescent="0.15">
      <c r="A22" s="519" t="s">
        <v>39</v>
      </c>
      <c r="B22" s="519"/>
      <c r="C22" s="519"/>
      <c r="D22" s="519"/>
      <c r="E22" s="519"/>
      <c r="F22" s="519"/>
      <c r="G22" s="519"/>
    </row>
    <row r="23" spans="1:7" ht="19.5" customHeight="1" x14ac:dyDescent="0.15">
      <c r="A23" s="519" t="s">
        <v>40</v>
      </c>
      <c r="B23" s="519"/>
      <c r="C23" s="519"/>
      <c r="D23" s="519"/>
      <c r="E23" s="519"/>
      <c r="F23" s="519"/>
      <c r="G23" s="519"/>
    </row>
    <row r="24" spans="1:7" ht="19.5" customHeight="1" x14ac:dyDescent="0.15">
      <c r="A24" s="519" t="s">
        <v>41</v>
      </c>
      <c r="B24" s="519"/>
      <c r="C24" s="519"/>
      <c r="D24" s="519"/>
      <c r="E24" s="519"/>
      <c r="F24" s="519"/>
      <c r="G24" s="519"/>
    </row>
    <row r="25" spans="1:7" ht="12.75" x14ac:dyDescent="0.15">
      <c r="A25" s="5"/>
    </row>
    <row r="26" spans="1:7" ht="12.75" x14ac:dyDescent="0.15">
      <c r="A26" s="5"/>
    </row>
    <row r="27" spans="1:7" ht="12.75" x14ac:dyDescent="0.15">
      <c r="A27" s="5"/>
    </row>
    <row r="28" spans="1:7" ht="12.75" x14ac:dyDescent="0.15">
      <c r="A28" s="5"/>
    </row>
    <row r="29" spans="1:7" ht="12.75" x14ac:dyDescent="0.15">
      <c r="A29" s="5"/>
    </row>
    <row r="30" spans="1:7" ht="12.75" x14ac:dyDescent="0.15">
      <c r="A30" s="5"/>
    </row>
    <row r="31" spans="1:7" ht="12.75" x14ac:dyDescent="0.15">
      <c r="A31" s="5"/>
    </row>
    <row r="32" spans="1:7" ht="12.75" x14ac:dyDescent="0.15">
      <c r="A32" s="5"/>
    </row>
    <row r="33" spans="1:1" ht="12.75" x14ac:dyDescent="0.15">
      <c r="A33" s="5"/>
    </row>
    <row r="34" spans="1:1" ht="12.75" x14ac:dyDescent="0.15">
      <c r="A34" s="5"/>
    </row>
  </sheetData>
  <mergeCells count="11">
    <mergeCell ref="G13:L13"/>
    <mergeCell ref="A15:L15"/>
    <mergeCell ref="A22:G22"/>
    <mergeCell ref="A23:G23"/>
    <mergeCell ref="A24:G24"/>
    <mergeCell ref="G12:L12"/>
    <mergeCell ref="A1:J1"/>
    <mergeCell ref="H5:L5"/>
    <mergeCell ref="G9:K9"/>
    <mergeCell ref="G10:L10"/>
    <mergeCell ref="G11:L11"/>
  </mergeCells>
  <phoneticPr fontId="3"/>
  <pageMargins left="0.62992125984251968" right="0.62992125984251968"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1663E-D074-445D-9D0A-20F3E7D618C6}">
  <sheetPr>
    <pageSetUpPr fitToPage="1"/>
  </sheetPr>
  <dimension ref="A1:Q58"/>
  <sheetViews>
    <sheetView showGridLines="0" view="pageBreakPreview" topLeftCell="A25" zoomScaleNormal="100" zoomScaleSheetLayoutView="100" workbookViewId="0">
      <selection activeCell="N51" sqref="N50:N51"/>
    </sheetView>
  </sheetViews>
  <sheetFormatPr defaultRowHeight="12" x14ac:dyDescent="0.15"/>
  <cols>
    <col min="1" max="1" width="2.42578125" style="109" customWidth="1"/>
    <col min="2" max="2" width="12.28515625" style="109" customWidth="1"/>
    <col min="3" max="3" width="8.7109375" style="109" customWidth="1"/>
    <col min="4" max="4" width="9.5703125" style="109" customWidth="1"/>
    <col min="5" max="5" width="10" style="109" customWidth="1"/>
    <col min="6" max="6" width="11" style="109" customWidth="1"/>
    <col min="7" max="7" width="11.5703125" style="109" customWidth="1"/>
    <col min="8" max="8" width="21.28515625" style="109" customWidth="1"/>
    <col min="9" max="9" width="11" style="109" customWidth="1"/>
    <col min="10" max="10" width="12.28515625" style="109" bestFit="1" customWidth="1"/>
    <col min="11" max="11" width="14.85546875" style="109" bestFit="1" customWidth="1"/>
    <col min="12" max="13" width="15.28515625" style="109" customWidth="1"/>
    <col min="14" max="14" width="10" style="109" customWidth="1"/>
    <col min="15" max="16" width="9.140625" style="109"/>
    <col min="17" max="17" width="25.28515625" style="109" bestFit="1" customWidth="1"/>
    <col min="18" max="16384" width="9.140625" style="109"/>
  </cols>
  <sheetData>
    <row r="1" spans="1:13" ht="14.25" x14ac:dyDescent="0.15">
      <c r="A1" s="106"/>
      <c r="B1" s="106" t="s">
        <v>22</v>
      </c>
      <c r="C1" s="107" t="s">
        <v>23</v>
      </c>
      <c r="D1" s="107"/>
      <c r="E1" s="107"/>
      <c r="F1" s="107"/>
      <c r="G1" s="107"/>
      <c r="H1" s="107"/>
      <c r="I1" s="107"/>
      <c r="J1" s="107"/>
      <c r="K1" s="108"/>
      <c r="L1" s="108"/>
      <c r="M1" s="108"/>
    </row>
    <row r="2" spans="1:13" ht="14.25" x14ac:dyDescent="0.15">
      <c r="A2" s="106"/>
      <c r="B2" s="110"/>
      <c r="C2" s="110"/>
      <c r="D2" s="110"/>
      <c r="E2" s="110"/>
      <c r="F2" s="110"/>
      <c r="G2" s="110"/>
      <c r="H2" s="110"/>
      <c r="I2" s="110"/>
      <c r="J2" s="110"/>
      <c r="K2" s="106"/>
      <c r="L2" s="106"/>
      <c r="M2" s="106"/>
    </row>
    <row r="3" spans="1:13" ht="28.5" customHeight="1" x14ac:dyDescent="0.15">
      <c r="A3" s="106"/>
      <c r="B3" s="111"/>
      <c r="C3" s="111"/>
      <c r="D3" s="111"/>
      <c r="E3" s="111"/>
      <c r="F3" s="111"/>
      <c r="G3" s="111"/>
      <c r="H3" s="111"/>
      <c r="I3" s="106"/>
      <c r="J3" s="112" t="s">
        <v>29</v>
      </c>
      <c r="K3" s="543"/>
      <c r="L3" s="543"/>
      <c r="M3" s="543"/>
    </row>
    <row r="4" spans="1:13" ht="8.25" customHeight="1" x14ac:dyDescent="0.15">
      <c r="A4" s="106"/>
      <c r="B4" s="111"/>
      <c r="C4" s="111"/>
      <c r="D4" s="111"/>
      <c r="E4" s="111"/>
      <c r="F4" s="111"/>
      <c r="G4" s="111"/>
      <c r="H4" s="111"/>
      <c r="I4" s="106"/>
      <c r="J4" s="106"/>
      <c r="K4" s="113"/>
      <c r="L4" s="114"/>
      <c r="M4" s="114"/>
    </row>
    <row r="5" spans="1:13" x14ac:dyDescent="0.15">
      <c r="A5" s="106"/>
      <c r="B5" s="115" t="s">
        <v>24</v>
      </c>
      <c r="C5" s="116"/>
      <c r="D5" s="116"/>
      <c r="E5" s="116"/>
      <c r="F5" s="116"/>
      <c r="G5" s="116"/>
      <c r="H5" s="116"/>
      <c r="I5" s="116"/>
      <c r="J5" s="106"/>
      <c r="K5" s="106"/>
      <c r="L5" s="106"/>
      <c r="M5" s="117" t="s">
        <v>4</v>
      </c>
    </row>
    <row r="6" spans="1:13" ht="15" customHeight="1" x14ac:dyDescent="0.15">
      <c r="A6" s="106"/>
      <c r="B6" s="695" t="s">
        <v>68</v>
      </c>
      <c r="C6" s="118" t="s">
        <v>11</v>
      </c>
      <c r="D6" s="118"/>
      <c r="E6" s="118"/>
      <c r="F6" s="118"/>
      <c r="G6" s="119"/>
      <c r="H6" s="119"/>
      <c r="I6" s="682" t="s">
        <v>12</v>
      </c>
      <c r="J6" s="683"/>
      <c r="K6" s="682" t="s">
        <v>146</v>
      </c>
      <c r="L6" s="683"/>
      <c r="M6" s="695" t="s">
        <v>13</v>
      </c>
    </row>
    <row r="7" spans="1:13" ht="24" x14ac:dyDescent="0.15">
      <c r="A7" s="106"/>
      <c r="B7" s="695"/>
      <c r="C7" s="118" t="s">
        <v>14</v>
      </c>
      <c r="D7" s="120"/>
      <c r="E7" s="135"/>
      <c r="F7" s="119" t="s">
        <v>15</v>
      </c>
      <c r="G7" s="119"/>
      <c r="H7" s="118" t="s">
        <v>16</v>
      </c>
      <c r="I7" s="684"/>
      <c r="J7" s="685"/>
      <c r="K7" s="684"/>
      <c r="L7" s="685"/>
      <c r="M7" s="695"/>
    </row>
    <row r="8" spans="1:13" x14ac:dyDescent="0.15">
      <c r="A8" s="106"/>
      <c r="B8" s="695"/>
      <c r="C8" s="121" t="s">
        <v>17</v>
      </c>
      <c r="D8" s="122"/>
      <c r="E8" s="123"/>
      <c r="F8" s="132" t="s">
        <v>18</v>
      </c>
      <c r="G8" s="132"/>
      <c r="H8" s="121" t="s">
        <v>19</v>
      </c>
      <c r="I8" s="686" t="s">
        <v>20</v>
      </c>
      <c r="J8" s="687"/>
      <c r="K8" s="688" t="s">
        <v>21</v>
      </c>
      <c r="L8" s="689"/>
      <c r="M8" s="695"/>
    </row>
    <row r="9" spans="1:13" s="125" customFormat="1" ht="30" customHeight="1" x14ac:dyDescent="0.15">
      <c r="A9" s="124"/>
      <c r="B9" s="136"/>
      <c r="C9" s="690"/>
      <c r="D9" s="690"/>
      <c r="E9" s="690"/>
      <c r="F9" s="691"/>
      <c r="G9" s="692"/>
      <c r="H9" s="71"/>
      <c r="I9" s="693"/>
      <c r="J9" s="694"/>
      <c r="K9" s="693"/>
      <c r="L9" s="694"/>
      <c r="M9" s="56"/>
    </row>
    <row r="10" spans="1:13" x14ac:dyDescent="0.15">
      <c r="A10" s="106"/>
      <c r="B10" s="124" t="s">
        <v>25</v>
      </c>
      <c r="C10" s="124"/>
      <c r="D10" s="124"/>
      <c r="E10" s="124"/>
      <c r="F10" s="124"/>
      <c r="G10" s="124"/>
      <c r="H10" s="124"/>
      <c r="I10" s="124"/>
      <c r="J10" s="124"/>
      <c r="K10" s="124"/>
      <c r="L10" s="124"/>
      <c r="M10" s="124"/>
    </row>
    <row r="11" spans="1:13" x14ac:dyDescent="0.15">
      <c r="A11" s="106"/>
      <c r="B11" s="106"/>
      <c r="C11" s="106"/>
      <c r="D11" s="106"/>
      <c r="E11" s="106"/>
      <c r="F11" s="106"/>
      <c r="G11" s="106"/>
      <c r="H11" s="106"/>
      <c r="I11" s="106"/>
      <c r="J11" s="106"/>
      <c r="K11" s="106"/>
      <c r="L11" s="106"/>
      <c r="M11" s="106"/>
    </row>
    <row r="12" spans="1:13" x14ac:dyDescent="0.15">
      <c r="A12" s="106"/>
      <c r="B12" s="115" t="s">
        <v>3</v>
      </c>
      <c r="C12" s="115"/>
      <c r="D12" s="115"/>
      <c r="E12" s="115"/>
      <c r="F12" s="115"/>
      <c r="G12" s="115"/>
      <c r="H12" s="115"/>
      <c r="I12" s="106"/>
      <c r="J12" s="106"/>
      <c r="K12" s="106"/>
      <c r="L12" s="106"/>
      <c r="M12" s="117" t="s">
        <v>4</v>
      </c>
    </row>
    <row r="13" spans="1:13" ht="43.5" customHeight="1" x14ac:dyDescent="0.15">
      <c r="A13" s="106"/>
      <c r="B13" s="137" t="s">
        <v>34</v>
      </c>
      <c r="C13" s="138"/>
      <c r="D13" s="91" t="s">
        <v>143</v>
      </c>
      <c r="E13" s="91" t="s">
        <v>141</v>
      </c>
      <c r="F13" s="91" t="s">
        <v>5</v>
      </c>
      <c r="G13" s="91" t="s">
        <v>144</v>
      </c>
      <c r="H13" s="92" t="s">
        <v>8</v>
      </c>
      <c r="I13" s="139" t="s">
        <v>62</v>
      </c>
      <c r="J13" s="72" t="s">
        <v>9</v>
      </c>
      <c r="K13" s="73" t="s">
        <v>10</v>
      </c>
      <c r="L13" s="94" t="s">
        <v>147</v>
      </c>
      <c r="M13" s="76" t="s">
        <v>148</v>
      </c>
    </row>
    <row r="14" spans="1:13" ht="27" customHeight="1" x14ac:dyDescent="0.15">
      <c r="A14" s="126">
        <v>1</v>
      </c>
      <c r="B14" s="672"/>
      <c r="C14" s="673"/>
      <c r="D14" s="78"/>
      <c r="E14" s="78"/>
      <c r="F14" s="79"/>
      <c r="G14" s="78"/>
      <c r="H14" s="127"/>
      <c r="I14" s="93"/>
      <c r="J14" s="74" t="str">
        <f>IFERROR(_xlfn.XLOOKUP($D14&amp;E14&amp;$F14&amp;$G14,#REF!,#REF!),"")</f>
        <v/>
      </c>
      <c r="K14" s="75" t="str">
        <f t="shared" ref="K14:K23" si="0">IFERROR(I14*J14,"")</f>
        <v/>
      </c>
      <c r="L14" s="95"/>
      <c r="M14" s="77" t="str">
        <f>IFERROR(IF(K14-L14&lt;0,0,K14-L14),"")</f>
        <v/>
      </c>
    </row>
    <row r="15" spans="1:13" ht="25.5" customHeight="1" x14ac:dyDescent="0.15">
      <c r="A15" s="126">
        <v>2</v>
      </c>
      <c r="B15" s="672"/>
      <c r="C15" s="673"/>
      <c r="D15" s="78"/>
      <c r="E15" s="78"/>
      <c r="F15" s="79"/>
      <c r="G15" s="78"/>
      <c r="H15" s="127"/>
      <c r="I15" s="93"/>
      <c r="J15" s="74" t="str">
        <f>IFERROR(_xlfn.XLOOKUP($D15&amp;E15&amp;$F15&amp;$G15,#REF!,#REF!),"")</f>
        <v/>
      </c>
      <c r="K15" s="75" t="str">
        <f t="shared" si="0"/>
        <v/>
      </c>
      <c r="L15" s="95"/>
      <c r="M15" s="77" t="str">
        <f t="shared" ref="M15:M23" si="1">IFERROR(IF(K15-L15&lt;0,0,K15-L15),"")</f>
        <v/>
      </c>
    </row>
    <row r="16" spans="1:13" ht="25.5" customHeight="1" x14ac:dyDescent="0.15">
      <c r="A16" s="126">
        <v>3</v>
      </c>
      <c r="B16" s="672"/>
      <c r="C16" s="673"/>
      <c r="D16" s="78"/>
      <c r="E16" s="78"/>
      <c r="F16" s="79"/>
      <c r="G16" s="78"/>
      <c r="H16" s="127"/>
      <c r="I16" s="93"/>
      <c r="J16" s="74" t="str">
        <f>IFERROR(_xlfn.XLOOKUP($D16&amp;E16&amp;$F16&amp;$G16,#REF!,#REF!),"")</f>
        <v/>
      </c>
      <c r="K16" s="75" t="str">
        <f t="shared" si="0"/>
        <v/>
      </c>
      <c r="L16" s="95"/>
      <c r="M16" s="77" t="str">
        <f t="shared" si="1"/>
        <v/>
      </c>
    </row>
    <row r="17" spans="1:17" ht="25.5" customHeight="1" x14ac:dyDescent="0.15">
      <c r="A17" s="126">
        <v>4</v>
      </c>
      <c r="B17" s="672"/>
      <c r="C17" s="673"/>
      <c r="D17" s="78"/>
      <c r="E17" s="78"/>
      <c r="F17" s="79"/>
      <c r="G17" s="78"/>
      <c r="H17" s="127"/>
      <c r="I17" s="93"/>
      <c r="J17" s="74" t="str">
        <f>IFERROR(_xlfn.XLOOKUP($D17&amp;E17&amp;$F17&amp;$G17,#REF!,#REF!),"")</f>
        <v/>
      </c>
      <c r="K17" s="75" t="str">
        <f t="shared" si="0"/>
        <v/>
      </c>
      <c r="L17" s="95"/>
      <c r="M17" s="77" t="str">
        <f t="shared" si="1"/>
        <v/>
      </c>
    </row>
    <row r="18" spans="1:17" ht="25.5" customHeight="1" x14ac:dyDescent="0.15">
      <c r="A18" s="126">
        <v>5</v>
      </c>
      <c r="B18" s="672"/>
      <c r="C18" s="673"/>
      <c r="D18" s="78"/>
      <c r="E18" s="78"/>
      <c r="F18" s="79"/>
      <c r="G18" s="78"/>
      <c r="H18" s="127"/>
      <c r="I18" s="93"/>
      <c r="J18" s="74" t="str">
        <f>IFERROR(_xlfn.XLOOKUP($D18&amp;E18&amp;$F18&amp;$G18,#REF!,#REF!),"")</f>
        <v/>
      </c>
      <c r="K18" s="75" t="str">
        <f t="shared" si="0"/>
        <v/>
      </c>
      <c r="L18" s="95"/>
      <c r="M18" s="77" t="str">
        <f t="shared" si="1"/>
        <v/>
      </c>
    </row>
    <row r="19" spans="1:17" ht="25.5" customHeight="1" x14ac:dyDescent="0.15">
      <c r="A19" s="126">
        <v>6</v>
      </c>
      <c r="B19" s="672"/>
      <c r="C19" s="673"/>
      <c r="D19" s="78"/>
      <c r="E19" s="78"/>
      <c r="F19" s="79"/>
      <c r="G19" s="78"/>
      <c r="H19" s="127"/>
      <c r="I19" s="93"/>
      <c r="J19" s="74" t="str">
        <f>IFERROR(_xlfn.XLOOKUP($D19&amp;E19&amp;$F19&amp;$G19,#REF!,#REF!),"")</f>
        <v/>
      </c>
      <c r="K19" s="75" t="str">
        <f t="shared" si="0"/>
        <v/>
      </c>
      <c r="L19" s="95"/>
      <c r="M19" s="77" t="str">
        <f t="shared" si="1"/>
        <v/>
      </c>
    </row>
    <row r="20" spans="1:17" ht="25.5" customHeight="1" x14ac:dyDescent="0.15">
      <c r="A20" s="126">
        <v>7</v>
      </c>
      <c r="B20" s="672"/>
      <c r="C20" s="673"/>
      <c r="D20" s="78"/>
      <c r="E20" s="78"/>
      <c r="F20" s="79"/>
      <c r="G20" s="78"/>
      <c r="H20" s="127"/>
      <c r="I20" s="93"/>
      <c r="J20" s="74" t="str">
        <f>IFERROR(_xlfn.XLOOKUP($D20&amp;E20&amp;$F20&amp;$G20,#REF!,#REF!),"")</f>
        <v/>
      </c>
      <c r="K20" s="75" t="str">
        <f t="shared" si="0"/>
        <v/>
      </c>
      <c r="L20" s="95"/>
      <c r="M20" s="77" t="str">
        <f t="shared" si="1"/>
        <v/>
      </c>
      <c r="Q20" s="128"/>
    </row>
    <row r="21" spans="1:17" ht="25.5" customHeight="1" x14ac:dyDescent="0.15">
      <c r="A21" s="126">
        <v>8</v>
      </c>
      <c r="B21" s="672"/>
      <c r="C21" s="673"/>
      <c r="D21" s="78"/>
      <c r="E21" s="78"/>
      <c r="F21" s="79"/>
      <c r="G21" s="78"/>
      <c r="H21" s="129"/>
      <c r="I21" s="93"/>
      <c r="J21" s="74" t="str">
        <f>IFERROR(_xlfn.XLOOKUP($D21&amp;E21&amp;$F21&amp;$G21,#REF!,#REF!),"")</f>
        <v/>
      </c>
      <c r="K21" s="75" t="str">
        <f t="shared" si="0"/>
        <v/>
      </c>
      <c r="L21" s="96"/>
      <c r="M21" s="77" t="str">
        <f t="shared" si="1"/>
        <v/>
      </c>
      <c r="Q21" s="128"/>
    </row>
    <row r="22" spans="1:17" ht="25.5" customHeight="1" x14ac:dyDescent="0.15">
      <c r="A22" s="126">
        <v>9</v>
      </c>
      <c r="B22" s="672"/>
      <c r="C22" s="673"/>
      <c r="D22" s="78"/>
      <c r="E22" s="78"/>
      <c r="F22" s="79"/>
      <c r="G22" s="78"/>
      <c r="H22" s="129"/>
      <c r="I22" s="93"/>
      <c r="J22" s="74" t="str">
        <f>IFERROR(_xlfn.XLOOKUP($D22&amp;E22&amp;$F22&amp;$G22,#REF!,#REF!),"")</f>
        <v/>
      </c>
      <c r="K22" s="75" t="str">
        <f t="shared" si="0"/>
        <v/>
      </c>
      <c r="L22" s="96"/>
      <c r="M22" s="77" t="str">
        <f t="shared" si="1"/>
        <v/>
      </c>
      <c r="Q22" s="128"/>
    </row>
    <row r="23" spans="1:17" ht="25.5" customHeight="1" x14ac:dyDescent="0.15">
      <c r="A23" s="126">
        <v>10</v>
      </c>
      <c r="B23" s="672"/>
      <c r="C23" s="673"/>
      <c r="D23" s="78"/>
      <c r="E23" s="78"/>
      <c r="F23" s="79"/>
      <c r="G23" s="78"/>
      <c r="H23" s="127"/>
      <c r="I23" s="93"/>
      <c r="J23" s="74" t="str">
        <f>IFERROR(_xlfn.XLOOKUP($D23&amp;E23&amp;$F23&amp;$G23,#REF!,#REF!),"")</f>
        <v/>
      </c>
      <c r="K23" s="75" t="str">
        <f t="shared" si="0"/>
        <v/>
      </c>
      <c r="L23" s="95"/>
      <c r="M23" s="77" t="str">
        <f t="shared" si="1"/>
        <v/>
      </c>
      <c r="Q23" s="128"/>
    </row>
    <row r="24" spans="1:17" ht="21.75" customHeight="1" x14ac:dyDescent="0.15">
      <c r="A24" s="106"/>
      <c r="B24" s="678" t="s">
        <v>30</v>
      </c>
      <c r="C24" s="678"/>
      <c r="D24" s="678"/>
      <c r="E24" s="678"/>
      <c r="F24" s="678"/>
      <c r="G24" s="678"/>
      <c r="H24" s="678"/>
      <c r="I24" s="130"/>
      <c r="J24" s="59"/>
      <c r="K24" s="60"/>
      <c r="L24" s="61"/>
      <c r="M24" s="60"/>
    </row>
    <row r="25" spans="1:17" x14ac:dyDescent="0.15">
      <c r="A25" s="106"/>
      <c r="B25" s="62" t="s">
        <v>31</v>
      </c>
      <c r="C25" s="106"/>
      <c r="D25" s="106"/>
      <c r="E25" s="106"/>
      <c r="F25" s="106"/>
      <c r="G25" s="106"/>
      <c r="H25" s="106"/>
      <c r="I25" s="106"/>
      <c r="J25" s="106"/>
      <c r="K25" s="106"/>
      <c r="L25" s="106"/>
      <c r="M25" s="106"/>
    </row>
    <row r="26" spans="1:17" x14ac:dyDescent="0.15">
      <c r="A26" s="106"/>
      <c r="B26" s="62" t="s">
        <v>32</v>
      </c>
      <c r="C26" s="106"/>
      <c r="D26" s="106"/>
      <c r="E26" s="106"/>
      <c r="F26" s="106"/>
      <c r="G26" s="106"/>
      <c r="H26" s="106"/>
      <c r="I26" s="106"/>
      <c r="J26" s="106"/>
      <c r="K26" s="106"/>
      <c r="L26" s="106"/>
      <c r="M26" s="106"/>
    </row>
    <row r="27" spans="1:17" x14ac:dyDescent="0.15">
      <c r="A27" s="106"/>
      <c r="B27" s="131" t="s">
        <v>33</v>
      </c>
      <c r="C27" s="106"/>
      <c r="D27" s="106"/>
      <c r="E27" s="106"/>
      <c r="F27" s="106"/>
      <c r="G27" s="106"/>
      <c r="H27" s="106"/>
      <c r="I27" s="106"/>
      <c r="J27" s="106"/>
      <c r="K27" s="106"/>
      <c r="L27" s="106"/>
      <c r="M27" s="106"/>
    </row>
    <row r="28" spans="1:17" x14ac:dyDescent="0.15">
      <c r="A28" s="106"/>
      <c r="B28" s="671" t="s">
        <v>125</v>
      </c>
      <c r="C28" s="671"/>
      <c r="D28" s="671"/>
      <c r="E28" s="671"/>
      <c r="F28" s="671"/>
      <c r="G28" s="671"/>
      <c r="H28" s="671"/>
      <c r="I28" s="671"/>
      <c r="J28" s="671"/>
      <c r="K28" s="671"/>
      <c r="L28" s="671"/>
      <c r="M28" s="671"/>
    </row>
    <row r="29" spans="1:17" ht="14.25" x14ac:dyDescent="0.15">
      <c r="A29" s="106"/>
      <c r="B29" s="106" t="s">
        <v>22</v>
      </c>
      <c r="C29" s="107" t="s">
        <v>23</v>
      </c>
      <c r="D29" s="107"/>
      <c r="E29" s="107"/>
      <c r="F29" s="107"/>
      <c r="G29" s="107"/>
      <c r="H29" s="107"/>
      <c r="I29" s="107"/>
      <c r="J29" s="107"/>
      <c r="K29" s="108"/>
      <c r="L29" s="108"/>
      <c r="M29" s="108"/>
    </row>
    <row r="30" spans="1:17" ht="12" customHeight="1" x14ac:dyDescent="0.15">
      <c r="A30" s="106"/>
      <c r="B30" s="110"/>
      <c r="C30" s="110"/>
      <c r="D30" s="110"/>
      <c r="E30" s="110"/>
      <c r="F30" s="110"/>
      <c r="G30" s="110"/>
      <c r="H30" s="110"/>
      <c r="I30" s="110"/>
      <c r="J30" s="110"/>
      <c r="K30" s="106"/>
      <c r="L30" s="106"/>
      <c r="M30" s="106"/>
    </row>
    <row r="31" spans="1:17" ht="28.5" customHeight="1" x14ac:dyDescent="0.15">
      <c r="A31" s="106"/>
      <c r="B31" s="111"/>
      <c r="C31" s="111"/>
      <c r="D31" s="111"/>
      <c r="E31" s="111"/>
      <c r="F31" s="111"/>
      <c r="G31" s="111"/>
      <c r="H31" s="111"/>
      <c r="I31" s="106"/>
      <c r="J31" s="112" t="s">
        <v>29</v>
      </c>
      <c r="K31" s="543"/>
      <c r="L31" s="543"/>
      <c r="M31" s="543"/>
    </row>
    <row r="32" spans="1:17" ht="8.25" customHeight="1" x14ac:dyDescent="0.15">
      <c r="A32" s="106"/>
      <c r="B32" s="111"/>
      <c r="C32" s="111"/>
      <c r="D32" s="111"/>
      <c r="E32" s="111"/>
      <c r="F32" s="111"/>
      <c r="G32" s="111"/>
      <c r="H32" s="111"/>
      <c r="I32" s="106"/>
      <c r="J32" s="106"/>
      <c r="K32" s="113"/>
      <c r="L32" s="114"/>
      <c r="M32" s="114"/>
    </row>
    <row r="33" spans="1:17" x14ac:dyDescent="0.15">
      <c r="A33" s="106"/>
      <c r="B33" s="115" t="s">
        <v>24</v>
      </c>
      <c r="C33" s="116"/>
      <c r="D33" s="116"/>
      <c r="E33" s="116"/>
      <c r="F33" s="116"/>
      <c r="G33" s="116"/>
      <c r="H33" s="116"/>
      <c r="I33" s="116"/>
      <c r="J33" s="106"/>
      <c r="K33" s="106"/>
      <c r="L33" s="106"/>
      <c r="M33" s="117" t="s">
        <v>4</v>
      </c>
    </row>
    <row r="34" spans="1:17" ht="15" customHeight="1" x14ac:dyDescent="0.15">
      <c r="A34" s="106"/>
      <c r="B34" s="679" t="s">
        <v>68</v>
      </c>
      <c r="C34" s="118" t="s">
        <v>11</v>
      </c>
      <c r="D34" s="118"/>
      <c r="E34" s="118"/>
      <c r="F34" s="118"/>
      <c r="G34" s="119"/>
      <c r="H34" s="119"/>
      <c r="I34" s="682" t="s">
        <v>12</v>
      </c>
      <c r="J34" s="683"/>
      <c r="K34" s="682" t="s">
        <v>146</v>
      </c>
      <c r="L34" s="683"/>
      <c r="M34" s="679" t="s">
        <v>13</v>
      </c>
    </row>
    <row r="35" spans="1:17" ht="24" x14ac:dyDescent="0.15">
      <c r="A35" s="106"/>
      <c r="B35" s="680"/>
      <c r="C35" s="118" t="s">
        <v>14</v>
      </c>
      <c r="D35" s="119"/>
      <c r="E35" s="119"/>
      <c r="F35" s="119" t="s">
        <v>15</v>
      </c>
      <c r="G35" s="119"/>
      <c r="H35" s="119" t="s">
        <v>16</v>
      </c>
      <c r="I35" s="684"/>
      <c r="J35" s="685"/>
      <c r="K35" s="684"/>
      <c r="L35" s="685"/>
      <c r="M35" s="680"/>
    </row>
    <row r="36" spans="1:17" x14ac:dyDescent="0.15">
      <c r="A36" s="106"/>
      <c r="B36" s="681"/>
      <c r="C36" s="121" t="s">
        <v>17</v>
      </c>
      <c r="D36" s="132"/>
      <c r="E36" s="132"/>
      <c r="F36" s="132" t="s">
        <v>18</v>
      </c>
      <c r="G36" s="132"/>
      <c r="H36" s="132" t="s">
        <v>19</v>
      </c>
      <c r="I36" s="686" t="s">
        <v>20</v>
      </c>
      <c r="J36" s="687"/>
      <c r="K36" s="688" t="s">
        <v>21</v>
      </c>
      <c r="L36" s="689"/>
      <c r="M36" s="681"/>
    </row>
    <row r="37" spans="1:17" s="125" customFormat="1" ht="30" customHeight="1" x14ac:dyDescent="0.15">
      <c r="A37" s="124"/>
      <c r="B37" s="140"/>
      <c r="C37" s="534"/>
      <c r="D37" s="534"/>
      <c r="E37" s="535"/>
      <c r="F37" s="559"/>
      <c r="G37" s="535"/>
      <c r="H37" s="66"/>
      <c r="I37" s="560"/>
      <c r="J37" s="561"/>
      <c r="K37" s="559"/>
      <c r="L37" s="535"/>
      <c r="M37" s="56"/>
    </row>
    <row r="38" spans="1:17" x14ac:dyDescent="0.15">
      <c r="A38" s="106"/>
      <c r="B38" s="124" t="s">
        <v>25</v>
      </c>
      <c r="C38" s="124"/>
      <c r="D38" s="124"/>
      <c r="E38" s="124"/>
      <c r="F38" s="124"/>
      <c r="G38" s="124"/>
      <c r="H38" s="124"/>
      <c r="I38" s="124"/>
      <c r="J38" s="124"/>
      <c r="K38" s="124"/>
      <c r="L38" s="124"/>
      <c r="M38" s="124"/>
    </row>
    <row r="39" spans="1:17" x14ac:dyDescent="0.15">
      <c r="A39" s="106"/>
      <c r="B39" s="106"/>
      <c r="C39" s="106"/>
      <c r="D39" s="106"/>
      <c r="E39" s="106"/>
      <c r="F39" s="106"/>
      <c r="G39" s="106"/>
      <c r="H39" s="106"/>
      <c r="I39" s="106"/>
      <c r="J39" s="106"/>
      <c r="K39" s="106"/>
      <c r="L39" s="106"/>
      <c r="M39" s="106"/>
    </row>
    <row r="40" spans="1:17" x14ac:dyDescent="0.15">
      <c r="A40" s="106"/>
      <c r="B40" s="115" t="s">
        <v>3</v>
      </c>
      <c r="C40" s="115"/>
      <c r="D40" s="115"/>
      <c r="E40" s="115"/>
      <c r="F40" s="115"/>
      <c r="G40" s="115"/>
      <c r="H40" s="115"/>
      <c r="I40" s="106"/>
      <c r="J40" s="106"/>
      <c r="K40" s="106"/>
      <c r="L40" s="106"/>
      <c r="M40" s="117" t="s">
        <v>4</v>
      </c>
    </row>
    <row r="41" spans="1:17" ht="43.5" customHeight="1" x14ac:dyDescent="0.15">
      <c r="A41" s="106"/>
      <c r="B41" s="137" t="s">
        <v>34</v>
      </c>
      <c r="C41" s="138"/>
      <c r="D41" s="91" t="s">
        <v>5</v>
      </c>
      <c r="E41" s="91" t="s">
        <v>141</v>
      </c>
      <c r="F41" s="91" t="s">
        <v>6</v>
      </c>
      <c r="G41" s="91" t="s">
        <v>7</v>
      </c>
      <c r="H41" s="92" t="s">
        <v>8</v>
      </c>
      <c r="I41" s="139" t="s">
        <v>62</v>
      </c>
      <c r="J41" s="72" t="s">
        <v>9</v>
      </c>
      <c r="K41" s="73" t="s">
        <v>10</v>
      </c>
      <c r="L41" s="94" t="s">
        <v>147</v>
      </c>
      <c r="M41" s="76" t="s">
        <v>148</v>
      </c>
    </row>
    <row r="42" spans="1:17" ht="27" customHeight="1" x14ac:dyDescent="0.15">
      <c r="A42" s="126">
        <v>11</v>
      </c>
      <c r="B42" s="672"/>
      <c r="C42" s="673"/>
      <c r="D42" s="78"/>
      <c r="E42" s="78"/>
      <c r="F42" s="79"/>
      <c r="G42" s="78"/>
      <c r="H42" s="127"/>
      <c r="I42" s="93"/>
      <c r="J42" s="74" t="str">
        <f>IFERROR(_xlfn.XLOOKUP($D42&amp;E42&amp;$F42&amp;$G42,#REF!,#REF!),"")</f>
        <v/>
      </c>
      <c r="K42" s="75" t="str">
        <f>IFERROR(I42*J42,"")</f>
        <v/>
      </c>
      <c r="L42" s="95"/>
      <c r="M42" s="77" t="str">
        <f>IFERROR(IF(K42-L42&lt;0,0,K42-L42),"")</f>
        <v/>
      </c>
    </row>
    <row r="43" spans="1:17" ht="25.5" customHeight="1" x14ac:dyDescent="0.15">
      <c r="A43" s="126">
        <v>12</v>
      </c>
      <c r="B43" s="672"/>
      <c r="C43" s="673"/>
      <c r="D43" s="78"/>
      <c r="E43" s="78"/>
      <c r="F43" s="79"/>
      <c r="G43" s="78"/>
      <c r="H43" s="127"/>
      <c r="I43" s="93"/>
      <c r="J43" s="74" t="str">
        <f>IFERROR(_xlfn.XLOOKUP($D43&amp;E43&amp;$F43&amp;$G43,#REF!,#REF!),"")</f>
        <v/>
      </c>
      <c r="K43" s="75" t="str">
        <f t="shared" ref="K43:K51" si="2">IFERROR(I43*J43,"")</f>
        <v/>
      </c>
      <c r="L43" s="95"/>
      <c r="M43" s="77" t="str">
        <f t="shared" ref="M43:M51" si="3">IFERROR(IF(K43-L43&lt;0,0,K43-L43),"")</f>
        <v/>
      </c>
    </row>
    <row r="44" spans="1:17" ht="25.5" customHeight="1" x14ac:dyDescent="0.15">
      <c r="A44" s="126">
        <v>13</v>
      </c>
      <c r="B44" s="672"/>
      <c r="C44" s="673"/>
      <c r="D44" s="78"/>
      <c r="E44" s="78"/>
      <c r="F44" s="79"/>
      <c r="G44" s="78"/>
      <c r="H44" s="127"/>
      <c r="I44" s="93"/>
      <c r="J44" s="74" t="str">
        <f>IFERROR(_xlfn.XLOOKUP($D44&amp;E44&amp;$F44&amp;$G44,#REF!,#REF!),"")</f>
        <v/>
      </c>
      <c r="K44" s="75" t="str">
        <f t="shared" si="2"/>
        <v/>
      </c>
      <c r="L44" s="95"/>
      <c r="M44" s="77" t="str">
        <f t="shared" si="3"/>
        <v/>
      </c>
    </row>
    <row r="45" spans="1:17" ht="25.5" customHeight="1" x14ac:dyDescent="0.15">
      <c r="A45" s="126">
        <v>14</v>
      </c>
      <c r="B45" s="672"/>
      <c r="C45" s="673"/>
      <c r="D45" s="78"/>
      <c r="E45" s="78"/>
      <c r="F45" s="79"/>
      <c r="G45" s="78"/>
      <c r="H45" s="127"/>
      <c r="I45" s="93"/>
      <c r="J45" s="74" t="str">
        <f>IFERROR(_xlfn.XLOOKUP($D45&amp;E45&amp;$F45&amp;$G45,#REF!,#REF!),"")</f>
        <v/>
      </c>
      <c r="K45" s="75" t="str">
        <f t="shared" si="2"/>
        <v/>
      </c>
      <c r="L45" s="95"/>
      <c r="M45" s="77" t="str">
        <f t="shared" si="3"/>
        <v/>
      </c>
    </row>
    <row r="46" spans="1:17" ht="25.5" customHeight="1" x14ac:dyDescent="0.15">
      <c r="A46" s="126">
        <v>15</v>
      </c>
      <c r="B46" s="672"/>
      <c r="C46" s="673"/>
      <c r="D46" s="78"/>
      <c r="E46" s="78"/>
      <c r="F46" s="79"/>
      <c r="G46" s="78"/>
      <c r="H46" s="127"/>
      <c r="I46" s="93"/>
      <c r="J46" s="74" t="str">
        <f>IFERROR(_xlfn.XLOOKUP($D46&amp;E46&amp;$F46&amp;$G46,#REF!,#REF!),"")</f>
        <v/>
      </c>
      <c r="K46" s="75" t="str">
        <f t="shared" si="2"/>
        <v/>
      </c>
      <c r="L46" s="95"/>
      <c r="M46" s="77" t="str">
        <f t="shared" si="3"/>
        <v/>
      </c>
    </row>
    <row r="47" spans="1:17" ht="25.5" customHeight="1" x14ac:dyDescent="0.15">
      <c r="A47" s="126">
        <v>16</v>
      </c>
      <c r="B47" s="672"/>
      <c r="C47" s="673"/>
      <c r="D47" s="78"/>
      <c r="E47" s="78"/>
      <c r="F47" s="79"/>
      <c r="G47" s="78"/>
      <c r="H47" s="127"/>
      <c r="I47" s="93"/>
      <c r="J47" s="74" t="str">
        <f>IFERROR(_xlfn.XLOOKUP($D47&amp;E47&amp;$F47&amp;$G47,#REF!,#REF!),"")</f>
        <v/>
      </c>
      <c r="K47" s="75" t="str">
        <f t="shared" si="2"/>
        <v/>
      </c>
      <c r="L47" s="95"/>
      <c r="M47" s="77" t="str">
        <f t="shared" si="3"/>
        <v/>
      </c>
    </row>
    <row r="48" spans="1:17" ht="25.5" customHeight="1" x14ac:dyDescent="0.15">
      <c r="A48" s="126">
        <v>17</v>
      </c>
      <c r="B48" s="672"/>
      <c r="C48" s="673"/>
      <c r="D48" s="89"/>
      <c r="E48" s="89"/>
      <c r="F48" s="90"/>
      <c r="G48" s="89"/>
      <c r="H48" s="127"/>
      <c r="I48" s="93"/>
      <c r="J48" s="74" t="str">
        <f>IFERROR(_xlfn.XLOOKUP($D48&amp;E48&amp;$F48&amp;$G48,#REF!,#REF!),"")</f>
        <v/>
      </c>
      <c r="K48" s="75" t="str">
        <f t="shared" si="2"/>
        <v/>
      </c>
      <c r="L48" s="95"/>
      <c r="M48" s="77" t="str">
        <f t="shared" si="3"/>
        <v/>
      </c>
      <c r="Q48" s="128"/>
    </row>
    <row r="49" spans="1:17" ht="25.5" customHeight="1" x14ac:dyDescent="0.15">
      <c r="A49" s="126">
        <v>18</v>
      </c>
      <c r="B49" s="672"/>
      <c r="C49" s="673"/>
      <c r="D49" s="78"/>
      <c r="E49" s="78"/>
      <c r="F49" s="79"/>
      <c r="G49" s="78"/>
      <c r="H49" s="129"/>
      <c r="I49" s="93"/>
      <c r="J49" s="74" t="str">
        <f>IFERROR(_xlfn.XLOOKUP($D49&amp;E49&amp;$F49&amp;$G49,#REF!,#REF!),"")</f>
        <v/>
      </c>
      <c r="K49" s="75" t="str">
        <f t="shared" si="2"/>
        <v/>
      </c>
      <c r="L49" s="96"/>
      <c r="M49" s="77" t="str">
        <f t="shared" si="3"/>
        <v/>
      </c>
      <c r="Q49" s="128"/>
    </row>
    <row r="50" spans="1:17" ht="25.5" customHeight="1" x14ac:dyDescent="0.15">
      <c r="A50" s="126">
        <v>19</v>
      </c>
      <c r="B50" s="672"/>
      <c r="C50" s="673"/>
      <c r="D50" s="78"/>
      <c r="E50" s="78"/>
      <c r="F50" s="79"/>
      <c r="G50" s="78"/>
      <c r="H50" s="129"/>
      <c r="I50" s="93"/>
      <c r="J50" s="74" t="str">
        <f>IFERROR(_xlfn.XLOOKUP($D50&amp;E50&amp;$F50&amp;$G50,#REF!,#REF!),"")</f>
        <v/>
      </c>
      <c r="K50" s="75" t="str">
        <f t="shared" si="2"/>
        <v/>
      </c>
      <c r="L50" s="96"/>
      <c r="M50" s="77" t="str">
        <f t="shared" si="3"/>
        <v/>
      </c>
      <c r="Q50" s="128"/>
    </row>
    <row r="51" spans="1:17" ht="25.5" customHeight="1" x14ac:dyDescent="0.15">
      <c r="A51" s="126">
        <v>20</v>
      </c>
      <c r="B51" s="672"/>
      <c r="C51" s="673"/>
      <c r="D51" s="78"/>
      <c r="E51" s="78"/>
      <c r="F51" s="79"/>
      <c r="G51" s="78"/>
      <c r="H51" s="127"/>
      <c r="I51" s="93"/>
      <c r="J51" s="74" t="str">
        <f>IFERROR(_xlfn.XLOOKUP($D51&amp;E51&amp;$F51&amp;$G51,#REF!,#REF!),"")</f>
        <v/>
      </c>
      <c r="K51" s="75" t="str">
        <f t="shared" si="2"/>
        <v/>
      </c>
      <c r="L51" s="95"/>
      <c r="M51" s="77" t="str">
        <f t="shared" si="3"/>
        <v/>
      </c>
      <c r="Q51" s="128"/>
    </row>
    <row r="52" spans="1:17" ht="21.75" customHeight="1" thickBot="1" x14ac:dyDescent="0.2">
      <c r="A52" s="106"/>
      <c r="B52" s="674" t="s">
        <v>30</v>
      </c>
      <c r="C52" s="674"/>
      <c r="D52" s="674"/>
      <c r="E52" s="674"/>
      <c r="F52" s="674"/>
      <c r="G52" s="674"/>
      <c r="H52" s="674"/>
      <c r="I52" s="133"/>
      <c r="J52" s="68"/>
      <c r="K52" s="69"/>
      <c r="L52" s="70"/>
      <c r="M52" s="69"/>
    </row>
    <row r="53" spans="1:17" ht="21.75" customHeight="1" thickTop="1" x14ac:dyDescent="0.15">
      <c r="A53" s="106"/>
      <c r="B53" s="675" t="s">
        <v>123</v>
      </c>
      <c r="C53" s="676"/>
      <c r="D53" s="676"/>
      <c r="E53" s="676"/>
      <c r="F53" s="676"/>
      <c r="G53" s="676"/>
      <c r="H53" s="676"/>
      <c r="I53" s="676"/>
      <c r="J53" s="677"/>
      <c r="K53" s="61"/>
      <c r="L53" s="61"/>
      <c r="M53" s="61"/>
    </row>
    <row r="54" spans="1:17" x14ac:dyDescent="0.15">
      <c r="A54" s="106"/>
      <c r="B54" s="62" t="s">
        <v>31</v>
      </c>
      <c r="C54" s="106"/>
      <c r="D54" s="106"/>
      <c r="E54" s="106"/>
      <c r="F54" s="106"/>
      <c r="G54" s="106"/>
      <c r="H54" s="106"/>
      <c r="I54" s="106"/>
      <c r="J54" s="106"/>
      <c r="K54" s="106"/>
      <c r="L54" s="106"/>
      <c r="M54" s="106"/>
    </row>
    <row r="55" spans="1:17" x14ac:dyDescent="0.15">
      <c r="A55" s="106"/>
      <c r="B55" s="62" t="s">
        <v>32</v>
      </c>
      <c r="C55" s="106"/>
      <c r="D55" s="106"/>
      <c r="E55" s="106"/>
      <c r="F55" s="106"/>
      <c r="G55" s="106"/>
      <c r="H55" s="106"/>
      <c r="I55" s="106"/>
      <c r="J55" s="106"/>
      <c r="K55" s="106"/>
      <c r="L55" s="106"/>
      <c r="M55" s="106"/>
    </row>
    <row r="56" spans="1:17" x14ac:dyDescent="0.15">
      <c r="A56" s="106"/>
      <c r="B56" s="131" t="s">
        <v>33</v>
      </c>
      <c r="C56" s="106"/>
      <c r="D56" s="106"/>
      <c r="E56" s="106"/>
      <c r="F56" s="106"/>
      <c r="G56" s="106"/>
      <c r="H56" s="106"/>
      <c r="I56" s="106"/>
      <c r="J56" s="106"/>
      <c r="K56" s="106"/>
      <c r="L56" s="106"/>
      <c r="M56" s="106"/>
    </row>
    <row r="57" spans="1:17" x14ac:dyDescent="0.15">
      <c r="A57" s="106"/>
      <c r="B57" s="671" t="s">
        <v>125</v>
      </c>
      <c r="C57" s="671"/>
      <c r="D57" s="671"/>
      <c r="E57" s="671"/>
      <c r="F57" s="671"/>
      <c r="G57" s="671"/>
      <c r="H57" s="671"/>
      <c r="I57" s="671"/>
      <c r="J57" s="671"/>
      <c r="K57" s="671"/>
      <c r="L57" s="671"/>
      <c r="M57" s="671"/>
    </row>
    <row r="58" spans="1:17" x14ac:dyDescent="0.15">
      <c r="B58" s="134" t="s">
        <v>124</v>
      </c>
    </row>
  </sheetData>
  <sheetProtection insertColumns="0" insertRows="0" deleteColumns="0" deleteRows="0" autoFilter="0"/>
  <mergeCells count="47">
    <mergeCell ref="K3:M3"/>
    <mergeCell ref="B6:B8"/>
    <mergeCell ref="I6:J7"/>
    <mergeCell ref="K6:L7"/>
    <mergeCell ref="M6:M8"/>
    <mergeCell ref="I8:J8"/>
    <mergeCell ref="K8:L8"/>
    <mergeCell ref="B21:C21"/>
    <mergeCell ref="C9:E9"/>
    <mergeCell ref="F9:G9"/>
    <mergeCell ref="I9:J9"/>
    <mergeCell ref="K9:L9"/>
    <mergeCell ref="B14:C14"/>
    <mergeCell ref="B15:C15"/>
    <mergeCell ref="B16:C16"/>
    <mergeCell ref="B17:C17"/>
    <mergeCell ref="B18:C18"/>
    <mergeCell ref="B19:C19"/>
    <mergeCell ref="B20:C20"/>
    <mergeCell ref="B42:C42"/>
    <mergeCell ref="B22:C22"/>
    <mergeCell ref="B23:C23"/>
    <mergeCell ref="B24:H24"/>
    <mergeCell ref="B28:M28"/>
    <mergeCell ref="K31:M31"/>
    <mergeCell ref="B34:B36"/>
    <mergeCell ref="I34:J35"/>
    <mergeCell ref="K34:L35"/>
    <mergeCell ref="M34:M36"/>
    <mergeCell ref="I36:J36"/>
    <mergeCell ref="K36:L36"/>
    <mergeCell ref="C37:E37"/>
    <mergeCell ref="F37:G37"/>
    <mergeCell ref="I37:J37"/>
    <mergeCell ref="K37:L37"/>
    <mergeCell ref="B57:M57"/>
    <mergeCell ref="B43:C43"/>
    <mergeCell ref="B44:C44"/>
    <mergeCell ref="B45:C45"/>
    <mergeCell ref="B46:C46"/>
    <mergeCell ref="B47:C47"/>
    <mergeCell ref="B48:C48"/>
    <mergeCell ref="B49:C49"/>
    <mergeCell ref="B50:C50"/>
    <mergeCell ref="B51:C51"/>
    <mergeCell ref="B52:H52"/>
    <mergeCell ref="B53:J53"/>
  </mergeCells>
  <phoneticPr fontId="3"/>
  <dataValidations count="2">
    <dataValidation type="list" allowBlank="1" showInputMessage="1" showErrorMessage="1" sqref="E14:E23 E42:E51" xr:uid="{B661A03F-9B49-4E36-AC22-EFF7FF50C4CA}">
      <formula1>#REF!</formula1>
    </dataValidation>
    <dataValidation type="list" allowBlank="1" showInputMessage="1" showErrorMessage="1" sqref="D14:D23 D42:D51 F14:G23 F42:G51" xr:uid="{0E428DE7-FDCC-4301-82B5-34B10E888899}">
      <formula1>#REF!</formula1>
    </dataValidation>
  </dataValidations>
  <pageMargins left="0.43307086614173229" right="0.43307086614173229" top="0.35433070866141736" bottom="0.15748031496062992" header="0.31496062992125984" footer="0.31496062992125984"/>
  <pageSetup paperSize="9" scale="99" fitToHeight="0" orientation="landscape" r:id="rId1"/>
  <headerFooter>
    <oddHeader>&amp;R&amp;P/&amp;N</oddHeader>
  </headerFooter>
  <rowBreaks count="1" manualBreakCount="1">
    <brk id="28"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CA014-DEB5-42DB-8F30-917E4681C151}">
  <sheetPr>
    <pageSetUpPr fitToPage="1"/>
  </sheetPr>
  <dimension ref="A1:L343"/>
  <sheetViews>
    <sheetView view="pageBreakPreview" zoomScaleNormal="100" zoomScaleSheetLayoutView="100" workbookViewId="0">
      <selection activeCell="A7" sqref="A7"/>
    </sheetView>
  </sheetViews>
  <sheetFormatPr defaultRowHeight="15" customHeight="1" x14ac:dyDescent="0.15"/>
  <cols>
    <col min="1" max="1" width="4.85546875" style="198" bestFit="1" customWidth="1"/>
    <col min="2" max="2" width="10.5703125" style="198" customWidth="1"/>
    <col min="3" max="8" width="11.5703125" style="198" customWidth="1"/>
    <col min="9" max="11" width="12.28515625" style="198" customWidth="1"/>
    <col min="12" max="12" width="11.7109375" style="198" customWidth="1"/>
    <col min="13" max="16384" width="9.140625" style="198"/>
  </cols>
  <sheetData>
    <row r="1" spans="1:12" ht="24.75" customHeight="1" x14ac:dyDescent="0.15">
      <c r="B1" s="221" t="s">
        <v>155</v>
      </c>
      <c r="E1" s="222" t="s">
        <v>156</v>
      </c>
    </row>
    <row r="2" spans="1:12" ht="6.75" customHeight="1" x14ac:dyDescent="0.15">
      <c r="B2" s="197"/>
    </row>
    <row r="3" spans="1:12" ht="22.5" customHeight="1" x14ac:dyDescent="0.15">
      <c r="B3" s="197"/>
    </row>
    <row r="4" spans="1:12" ht="30" customHeight="1" x14ac:dyDescent="0.15">
      <c r="A4" s="198">
        <v>1</v>
      </c>
      <c r="B4" s="220" t="s">
        <v>97</v>
      </c>
      <c r="C4" s="698"/>
      <c r="D4" s="699"/>
      <c r="E4" s="199" t="s">
        <v>98</v>
      </c>
      <c r="F4" s="200"/>
      <c r="G4" s="700"/>
      <c r="H4" s="701"/>
      <c r="I4" s="201" t="s">
        <v>136</v>
      </c>
      <c r="J4" s="702"/>
      <c r="K4" s="703"/>
    </row>
    <row r="5" spans="1:12" ht="15" customHeight="1" x14ac:dyDescent="0.15">
      <c r="B5" s="704" t="s">
        <v>120</v>
      </c>
      <c r="C5" s="706" t="s">
        <v>99</v>
      </c>
      <c r="D5" s="706"/>
      <c r="E5" s="706"/>
      <c r="F5" s="706"/>
      <c r="G5" s="706"/>
      <c r="H5" s="706"/>
      <c r="I5" s="704" t="s">
        <v>100</v>
      </c>
      <c r="J5" s="704" t="s">
        <v>101</v>
      </c>
      <c r="K5" s="708" t="s">
        <v>122</v>
      </c>
      <c r="L5" s="696" t="s">
        <v>248</v>
      </c>
    </row>
    <row r="6" spans="1:12" ht="22.5" x14ac:dyDescent="0.15">
      <c r="B6" s="705"/>
      <c r="C6" s="207" t="s">
        <v>102</v>
      </c>
      <c r="D6" s="202" t="s">
        <v>103</v>
      </c>
      <c r="E6" s="207" t="s">
        <v>104</v>
      </c>
      <c r="F6" s="207" t="s">
        <v>105</v>
      </c>
      <c r="G6" s="207" t="s">
        <v>145</v>
      </c>
      <c r="H6" s="207" t="s">
        <v>106</v>
      </c>
      <c r="I6" s="707"/>
      <c r="J6" s="707"/>
      <c r="K6" s="704"/>
      <c r="L6" s="697"/>
    </row>
    <row r="7" spans="1:12" ht="15" customHeight="1" x14ac:dyDescent="0.15">
      <c r="B7" s="203" t="s">
        <v>107</v>
      </c>
      <c r="C7" s="223"/>
      <c r="D7" s="224"/>
      <c r="E7" s="205"/>
      <c r="F7" s="205"/>
      <c r="G7" s="205"/>
      <c r="H7" s="205"/>
      <c r="I7" s="242"/>
      <c r="J7" s="243"/>
      <c r="K7" s="243"/>
      <c r="L7" s="415"/>
    </row>
    <row r="8" spans="1:12" ht="15" customHeight="1" x14ac:dyDescent="0.15">
      <c r="B8" s="203" t="s">
        <v>108</v>
      </c>
      <c r="C8" s="205"/>
      <c r="D8" s="204"/>
      <c r="E8" s="205"/>
      <c r="F8" s="205"/>
      <c r="G8" s="205"/>
      <c r="H8" s="205"/>
      <c r="I8" s="242"/>
      <c r="J8" s="243"/>
      <c r="K8" s="243"/>
      <c r="L8" s="415"/>
    </row>
    <row r="9" spans="1:12" ht="15" customHeight="1" x14ac:dyDescent="0.15">
      <c r="B9" s="203" t="s">
        <v>109</v>
      </c>
      <c r="C9" s="205"/>
      <c r="D9" s="204"/>
      <c r="E9" s="205"/>
      <c r="F9" s="205"/>
      <c r="G9" s="205"/>
      <c r="H9" s="205"/>
      <c r="I9" s="242"/>
      <c r="J9" s="243"/>
      <c r="K9" s="243"/>
      <c r="L9" s="415"/>
    </row>
    <row r="10" spans="1:12" ht="15" customHeight="1" x14ac:dyDescent="0.15">
      <c r="B10" s="203" t="s">
        <v>110</v>
      </c>
      <c r="C10" s="205"/>
      <c r="D10" s="204"/>
      <c r="E10" s="205"/>
      <c r="F10" s="205"/>
      <c r="G10" s="205"/>
      <c r="H10" s="205"/>
      <c r="I10" s="242"/>
      <c r="J10" s="243"/>
      <c r="K10" s="243"/>
      <c r="L10" s="415"/>
    </row>
    <row r="11" spans="1:12" ht="15" customHeight="1" x14ac:dyDescent="0.15">
      <c r="B11" s="203" t="s">
        <v>111</v>
      </c>
      <c r="C11" s="205"/>
      <c r="D11" s="204"/>
      <c r="E11" s="205"/>
      <c r="F11" s="205"/>
      <c r="G11" s="205"/>
      <c r="H11" s="205"/>
      <c r="I11" s="242"/>
      <c r="J11" s="243"/>
      <c r="K11" s="243"/>
      <c r="L11" s="415"/>
    </row>
    <row r="12" spans="1:12" ht="15" customHeight="1" x14ac:dyDescent="0.15">
      <c r="B12" s="203" t="s">
        <v>112</v>
      </c>
      <c r="C12" s="205"/>
      <c r="D12" s="204"/>
      <c r="E12" s="205"/>
      <c r="F12" s="205"/>
      <c r="G12" s="205"/>
      <c r="H12" s="205"/>
      <c r="I12" s="242"/>
      <c r="J12" s="243"/>
      <c r="K12" s="243"/>
      <c r="L12" s="415"/>
    </row>
    <row r="13" spans="1:12" ht="15" customHeight="1" x14ac:dyDescent="0.15">
      <c r="B13" s="203" t="s">
        <v>113</v>
      </c>
      <c r="C13" s="205"/>
      <c r="D13" s="204"/>
      <c r="E13" s="205"/>
      <c r="F13" s="205"/>
      <c r="G13" s="205"/>
      <c r="H13" s="205"/>
      <c r="I13" s="242"/>
      <c r="J13" s="243"/>
      <c r="K13" s="243"/>
      <c r="L13" s="415"/>
    </row>
    <row r="14" spans="1:12" ht="15" customHeight="1" x14ac:dyDescent="0.15">
      <c r="B14" s="203" t="s">
        <v>114</v>
      </c>
      <c r="C14" s="205"/>
      <c r="D14" s="204"/>
      <c r="E14" s="205"/>
      <c r="F14" s="205"/>
      <c r="G14" s="205"/>
      <c r="H14" s="205"/>
      <c r="I14" s="242"/>
      <c r="J14" s="243"/>
      <c r="K14" s="243"/>
      <c r="L14" s="415"/>
    </row>
    <row r="15" spans="1:12" ht="15" customHeight="1" x14ac:dyDescent="0.15">
      <c r="B15" s="203" t="s">
        <v>115</v>
      </c>
      <c r="C15" s="205"/>
      <c r="D15" s="204"/>
      <c r="E15" s="205"/>
      <c r="F15" s="205"/>
      <c r="G15" s="205"/>
      <c r="H15" s="205"/>
      <c r="I15" s="242"/>
      <c r="J15" s="243"/>
      <c r="K15" s="243"/>
      <c r="L15" s="415"/>
    </row>
    <row r="16" spans="1:12" ht="15" customHeight="1" x14ac:dyDescent="0.15">
      <c r="B16" s="203" t="s">
        <v>116</v>
      </c>
      <c r="C16" s="205"/>
      <c r="D16" s="204"/>
      <c r="E16" s="205"/>
      <c r="F16" s="205"/>
      <c r="G16" s="205"/>
      <c r="H16" s="205"/>
      <c r="I16" s="242"/>
      <c r="J16" s="243"/>
      <c r="K16" s="243"/>
      <c r="L16" s="415"/>
    </row>
    <row r="17" spans="1:12" ht="15" customHeight="1" x14ac:dyDescent="0.15">
      <c r="B17" s="203" t="s">
        <v>117</v>
      </c>
      <c r="C17" s="205"/>
      <c r="D17" s="204"/>
      <c r="E17" s="205"/>
      <c r="F17" s="205"/>
      <c r="G17" s="205"/>
      <c r="H17" s="205"/>
      <c r="I17" s="242"/>
      <c r="J17" s="243"/>
      <c r="K17" s="243"/>
      <c r="L17" s="415"/>
    </row>
    <row r="18" spans="1:12" ht="15" customHeight="1" thickBot="1" x14ac:dyDescent="0.2">
      <c r="B18" s="203" t="s">
        <v>118</v>
      </c>
      <c r="C18" s="225"/>
      <c r="D18" s="226"/>
      <c r="E18" s="205"/>
      <c r="F18" s="205"/>
      <c r="G18" s="205"/>
      <c r="H18" s="205"/>
      <c r="I18" s="244"/>
      <c r="J18" s="243"/>
      <c r="K18" s="245"/>
      <c r="L18" s="415"/>
    </row>
    <row r="19" spans="1:12" ht="30" customHeight="1" thickTop="1" thickBot="1" x14ac:dyDescent="0.2">
      <c r="B19" s="709" t="s">
        <v>119</v>
      </c>
      <c r="C19" s="709"/>
      <c r="D19" s="709"/>
      <c r="E19" s="709"/>
      <c r="F19" s="709"/>
      <c r="G19" s="709"/>
      <c r="H19" s="709"/>
      <c r="I19" s="710" t="s">
        <v>121</v>
      </c>
      <c r="J19" s="710"/>
      <c r="K19" s="206"/>
      <c r="L19" s="416"/>
    </row>
    <row r="20" spans="1:12" ht="24" customHeight="1" thickTop="1" x14ac:dyDescent="0.15"/>
    <row r="21" spans="1:12" ht="30" customHeight="1" x14ac:dyDescent="0.15">
      <c r="A21" s="198">
        <f>A4+1</f>
        <v>2</v>
      </c>
      <c r="B21" s="220" t="s">
        <v>97</v>
      </c>
      <c r="C21" s="698"/>
      <c r="D21" s="699"/>
      <c r="E21" s="199" t="s">
        <v>98</v>
      </c>
      <c r="F21" s="200"/>
      <c r="G21" s="700"/>
      <c r="H21" s="701"/>
      <c r="I21" s="201" t="s">
        <v>136</v>
      </c>
      <c r="J21" s="702"/>
      <c r="K21" s="703"/>
    </row>
    <row r="22" spans="1:12" ht="15" customHeight="1" x14ac:dyDescent="0.15">
      <c r="B22" s="704" t="s">
        <v>120</v>
      </c>
      <c r="C22" s="706" t="s">
        <v>99</v>
      </c>
      <c r="D22" s="706"/>
      <c r="E22" s="706"/>
      <c r="F22" s="706"/>
      <c r="G22" s="706"/>
      <c r="H22" s="706"/>
      <c r="I22" s="704" t="s">
        <v>100</v>
      </c>
      <c r="J22" s="704" t="s">
        <v>101</v>
      </c>
      <c r="K22" s="708" t="s">
        <v>122</v>
      </c>
    </row>
    <row r="23" spans="1:12" ht="22.5" x14ac:dyDescent="0.15">
      <c r="B23" s="705"/>
      <c r="C23" s="207" t="s">
        <v>102</v>
      </c>
      <c r="D23" s="202" t="s">
        <v>103</v>
      </c>
      <c r="E23" s="207" t="s">
        <v>104</v>
      </c>
      <c r="F23" s="207" t="s">
        <v>105</v>
      </c>
      <c r="G23" s="207" t="s">
        <v>145</v>
      </c>
      <c r="H23" s="207" t="s">
        <v>106</v>
      </c>
      <c r="I23" s="707"/>
      <c r="J23" s="707"/>
      <c r="K23" s="704"/>
    </row>
    <row r="24" spans="1:12" ht="15" customHeight="1" x14ac:dyDescent="0.15">
      <c r="B24" s="203" t="s">
        <v>107</v>
      </c>
      <c r="C24" s="223"/>
      <c r="D24" s="224"/>
      <c r="E24" s="205"/>
      <c r="F24" s="205"/>
      <c r="G24" s="205"/>
      <c r="H24" s="205"/>
      <c r="I24" s="242"/>
      <c r="J24" s="243"/>
      <c r="K24" s="243"/>
    </row>
    <row r="25" spans="1:12" ht="15" customHeight="1" x14ac:dyDescent="0.15">
      <c r="B25" s="203" t="s">
        <v>108</v>
      </c>
      <c r="C25" s="205"/>
      <c r="D25" s="204"/>
      <c r="E25" s="205"/>
      <c r="F25" s="205"/>
      <c r="G25" s="205"/>
      <c r="H25" s="205"/>
      <c r="I25" s="242"/>
      <c r="J25" s="243"/>
      <c r="K25" s="243"/>
    </row>
    <row r="26" spans="1:12" ht="15" customHeight="1" x14ac:dyDescent="0.15">
      <c r="B26" s="203" t="s">
        <v>109</v>
      </c>
      <c r="C26" s="205"/>
      <c r="D26" s="204"/>
      <c r="E26" s="205"/>
      <c r="F26" s="205"/>
      <c r="G26" s="205"/>
      <c r="H26" s="205"/>
      <c r="I26" s="242"/>
      <c r="J26" s="243"/>
      <c r="K26" s="243"/>
    </row>
    <row r="27" spans="1:12" ht="15" customHeight="1" x14ac:dyDescent="0.15">
      <c r="B27" s="203" t="s">
        <v>110</v>
      </c>
      <c r="C27" s="205"/>
      <c r="D27" s="204"/>
      <c r="E27" s="205"/>
      <c r="F27" s="205"/>
      <c r="G27" s="205"/>
      <c r="H27" s="205"/>
      <c r="I27" s="242"/>
      <c r="J27" s="243"/>
      <c r="K27" s="243"/>
    </row>
    <row r="28" spans="1:12" ht="15" customHeight="1" x14ac:dyDescent="0.15">
      <c r="B28" s="203" t="s">
        <v>111</v>
      </c>
      <c r="C28" s="205"/>
      <c r="D28" s="204"/>
      <c r="E28" s="205"/>
      <c r="F28" s="205"/>
      <c r="G28" s="205"/>
      <c r="H28" s="205"/>
      <c r="I28" s="242"/>
      <c r="J28" s="243"/>
      <c r="K28" s="243"/>
    </row>
    <row r="29" spans="1:12" ht="15" customHeight="1" x14ac:dyDescent="0.15">
      <c r="B29" s="203" t="s">
        <v>112</v>
      </c>
      <c r="C29" s="205"/>
      <c r="D29" s="204"/>
      <c r="E29" s="205"/>
      <c r="F29" s="205"/>
      <c r="G29" s="205"/>
      <c r="H29" s="205"/>
      <c r="I29" s="242"/>
      <c r="J29" s="243"/>
      <c r="K29" s="243"/>
    </row>
    <row r="30" spans="1:12" ht="15" customHeight="1" x14ac:dyDescent="0.15">
      <c r="B30" s="203" t="s">
        <v>113</v>
      </c>
      <c r="C30" s="205"/>
      <c r="D30" s="204"/>
      <c r="E30" s="205"/>
      <c r="F30" s="205"/>
      <c r="G30" s="205"/>
      <c r="H30" s="205"/>
      <c r="I30" s="242"/>
      <c r="J30" s="243"/>
      <c r="K30" s="243"/>
    </row>
    <row r="31" spans="1:12" ht="15" customHeight="1" x14ac:dyDescent="0.15">
      <c r="B31" s="203" t="s">
        <v>114</v>
      </c>
      <c r="C31" s="205"/>
      <c r="D31" s="204"/>
      <c r="E31" s="205"/>
      <c r="F31" s="205"/>
      <c r="G31" s="205"/>
      <c r="H31" s="205"/>
      <c r="I31" s="242"/>
      <c r="J31" s="243"/>
      <c r="K31" s="243"/>
    </row>
    <row r="32" spans="1:12" ht="15" customHeight="1" x14ac:dyDescent="0.15">
      <c r="B32" s="203" t="s">
        <v>115</v>
      </c>
      <c r="C32" s="205"/>
      <c r="D32" s="204"/>
      <c r="E32" s="205"/>
      <c r="F32" s="205"/>
      <c r="G32" s="205"/>
      <c r="H32" s="205"/>
      <c r="I32" s="242"/>
      <c r="J32" s="243"/>
      <c r="K32" s="243"/>
    </row>
    <row r="33" spans="1:11" ht="15" customHeight="1" x14ac:dyDescent="0.15">
      <c r="B33" s="203" t="s">
        <v>116</v>
      </c>
      <c r="C33" s="205"/>
      <c r="D33" s="204"/>
      <c r="E33" s="205"/>
      <c r="F33" s="205"/>
      <c r="G33" s="205"/>
      <c r="H33" s="205"/>
      <c r="I33" s="242"/>
      <c r="J33" s="243"/>
      <c r="K33" s="243"/>
    </row>
    <row r="34" spans="1:11" ht="15" customHeight="1" x14ac:dyDescent="0.15">
      <c r="B34" s="203" t="s">
        <v>117</v>
      </c>
      <c r="C34" s="205"/>
      <c r="D34" s="204"/>
      <c r="E34" s="205"/>
      <c r="F34" s="205"/>
      <c r="G34" s="205"/>
      <c r="H34" s="205"/>
      <c r="I34" s="242"/>
      <c r="J34" s="243"/>
      <c r="K34" s="243"/>
    </row>
    <row r="35" spans="1:11" ht="15" customHeight="1" thickBot="1" x14ac:dyDescent="0.2">
      <c r="B35" s="203" t="s">
        <v>118</v>
      </c>
      <c r="C35" s="225"/>
      <c r="D35" s="226"/>
      <c r="E35" s="205"/>
      <c r="F35" s="205"/>
      <c r="G35" s="205"/>
      <c r="H35" s="205"/>
      <c r="I35" s="244"/>
      <c r="J35" s="243"/>
      <c r="K35" s="245"/>
    </row>
    <row r="36" spans="1:11" ht="30" customHeight="1" thickTop="1" thickBot="1" x14ac:dyDescent="0.2">
      <c r="B36" s="709" t="s">
        <v>119</v>
      </c>
      <c r="C36" s="709"/>
      <c r="D36" s="709"/>
      <c r="E36" s="709"/>
      <c r="F36" s="709"/>
      <c r="G36" s="709"/>
      <c r="H36" s="709"/>
      <c r="I36" s="710" t="s">
        <v>121</v>
      </c>
      <c r="J36" s="710"/>
      <c r="K36" s="206"/>
    </row>
    <row r="37" spans="1:11" ht="24" customHeight="1" thickTop="1" x14ac:dyDescent="0.15"/>
    <row r="38" spans="1:11" ht="30" customHeight="1" x14ac:dyDescent="0.15">
      <c r="A38" s="198">
        <f>A21+1</f>
        <v>3</v>
      </c>
      <c r="B38" s="220" t="s">
        <v>97</v>
      </c>
      <c r="C38" s="698"/>
      <c r="D38" s="699"/>
      <c r="E38" s="199" t="s">
        <v>98</v>
      </c>
      <c r="F38" s="200"/>
      <c r="G38" s="700"/>
      <c r="H38" s="701"/>
      <c r="I38" s="201" t="s">
        <v>136</v>
      </c>
      <c r="J38" s="702"/>
      <c r="K38" s="703"/>
    </row>
    <row r="39" spans="1:11" ht="15" customHeight="1" x14ac:dyDescent="0.15">
      <c r="B39" s="704" t="s">
        <v>120</v>
      </c>
      <c r="C39" s="706" t="s">
        <v>99</v>
      </c>
      <c r="D39" s="706"/>
      <c r="E39" s="706"/>
      <c r="F39" s="706"/>
      <c r="G39" s="706"/>
      <c r="H39" s="706"/>
      <c r="I39" s="704" t="s">
        <v>100</v>
      </c>
      <c r="J39" s="704" t="s">
        <v>101</v>
      </c>
      <c r="K39" s="708" t="s">
        <v>122</v>
      </c>
    </row>
    <row r="40" spans="1:11" ht="22.5" x14ac:dyDescent="0.15">
      <c r="B40" s="705"/>
      <c r="C40" s="207" t="s">
        <v>102</v>
      </c>
      <c r="D40" s="202" t="s">
        <v>103</v>
      </c>
      <c r="E40" s="207" t="s">
        <v>104</v>
      </c>
      <c r="F40" s="207" t="s">
        <v>105</v>
      </c>
      <c r="G40" s="207" t="s">
        <v>145</v>
      </c>
      <c r="H40" s="207" t="s">
        <v>106</v>
      </c>
      <c r="I40" s="707"/>
      <c r="J40" s="707"/>
      <c r="K40" s="704"/>
    </row>
    <row r="41" spans="1:11" ht="15" customHeight="1" x14ac:dyDescent="0.15">
      <c r="B41" s="203" t="s">
        <v>107</v>
      </c>
      <c r="C41" s="223"/>
      <c r="D41" s="224"/>
      <c r="E41" s="205"/>
      <c r="F41" s="205"/>
      <c r="G41" s="205"/>
      <c r="H41" s="205"/>
      <c r="I41" s="242"/>
      <c r="J41" s="243"/>
      <c r="K41" s="243"/>
    </row>
    <row r="42" spans="1:11" ht="15" customHeight="1" x14ac:dyDescent="0.15">
      <c r="B42" s="203" t="s">
        <v>108</v>
      </c>
      <c r="C42" s="205"/>
      <c r="D42" s="204"/>
      <c r="E42" s="205"/>
      <c r="F42" s="205"/>
      <c r="G42" s="205"/>
      <c r="H42" s="205"/>
      <c r="I42" s="242"/>
      <c r="J42" s="243"/>
      <c r="K42" s="243"/>
    </row>
    <row r="43" spans="1:11" ht="15" customHeight="1" x14ac:dyDescent="0.15">
      <c r="B43" s="203" t="s">
        <v>109</v>
      </c>
      <c r="C43" s="205"/>
      <c r="D43" s="204"/>
      <c r="E43" s="205"/>
      <c r="F43" s="205"/>
      <c r="G43" s="205"/>
      <c r="H43" s="205"/>
      <c r="I43" s="242"/>
      <c r="J43" s="243"/>
      <c r="K43" s="243"/>
    </row>
    <row r="44" spans="1:11" ht="15" customHeight="1" x14ac:dyDescent="0.15">
      <c r="B44" s="203" t="s">
        <v>110</v>
      </c>
      <c r="C44" s="205"/>
      <c r="D44" s="204"/>
      <c r="E44" s="205"/>
      <c r="F44" s="205"/>
      <c r="G44" s="205"/>
      <c r="H44" s="205"/>
      <c r="I44" s="242"/>
      <c r="J44" s="243"/>
      <c r="K44" s="243"/>
    </row>
    <row r="45" spans="1:11" ht="15" customHeight="1" x14ac:dyDescent="0.15">
      <c r="B45" s="203" t="s">
        <v>111</v>
      </c>
      <c r="C45" s="205"/>
      <c r="D45" s="204"/>
      <c r="E45" s="205"/>
      <c r="F45" s="205"/>
      <c r="G45" s="205"/>
      <c r="H45" s="205"/>
      <c r="I45" s="242"/>
      <c r="J45" s="243"/>
      <c r="K45" s="243"/>
    </row>
    <row r="46" spans="1:11" ht="15" customHeight="1" x14ac:dyDescent="0.15">
      <c r="B46" s="203" t="s">
        <v>112</v>
      </c>
      <c r="C46" s="205"/>
      <c r="D46" s="204"/>
      <c r="E46" s="205"/>
      <c r="F46" s="205"/>
      <c r="G46" s="205"/>
      <c r="H46" s="205"/>
      <c r="I46" s="242"/>
      <c r="J46" s="243"/>
      <c r="K46" s="243"/>
    </row>
    <row r="47" spans="1:11" ht="15" customHeight="1" x14ac:dyDescent="0.15">
      <c r="B47" s="203" t="s">
        <v>113</v>
      </c>
      <c r="C47" s="205"/>
      <c r="D47" s="204"/>
      <c r="E47" s="205"/>
      <c r="F47" s="205"/>
      <c r="G47" s="205"/>
      <c r="H47" s="205"/>
      <c r="I47" s="242"/>
      <c r="J47" s="243"/>
      <c r="K47" s="243"/>
    </row>
    <row r="48" spans="1:11" ht="15" customHeight="1" x14ac:dyDescent="0.15">
      <c r="B48" s="203" t="s">
        <v>114</v>
      </c>
      <c r="C48" s="205"/>
      <c r="D48" s="204"/>
      <c r="E48" s="205"/>
      <c r="F48" s="205"/>
      <c r="G48" s="205"/>
      <c r="H48" s="205"/>
      <c r="I48" s="242"/>
      <c r="J48" s="243"/>
      <c r="K48" s="243"/>
    </row>
    <row r="49" spans="1:11" ht="15" customHeight="1" x14ac:dyDescent="0.15">
      <c r="B49" s="203" t="s">
        <v>115</v>
      </c>
      <c r="C49" s="205"/>
      <c r="D49" s="204"/>
      <c r="E49" s="205"/>
      <c r="F49" s="205"/>
      <c r="G49" s="205"/>
      <c r="H49" s="205"/>
      <c r="I49" s="242"/>
      <c r="J49" s="243"/>
      <c r="K49" s="243"/>
    </row>
    <row r="50" spans="1:11" ht="15" customHeight="1" x14ac:dyDescent="0.15">
      <c r="B50" s="203" t="s">
        <v>116</v>
      </c>
      <c r="C50" s="205"/>
      <c r="D50" s="204"/>
      <c r="E50" s="205"/>
      <c r="F50" s="205"/>
      <c r="G50" s="205"/>
      <c r="H50" s="205"/>
      <c r="I50" s="242"/>
      <c r="J50" s="243"/>
      <c r="K50" s="243"/>
    </row>
    <row r="51" spans="1:11" ht="15" customHeight="1" x14ac:dyDescent="0.15">
      <c r="B51" s="203" t="s">
        <v>117</v>
      </c>
      <c r="C51" s="205"/>
      <c r="D51" s="204"/>
      <c r="E51" s="205"/>
      <c r="F51" s="205"/>
      <c r="G51" s="205"/>
      <c r="H51" s="205"/>
      <c r="I51" s="242"/>
      <c r="J51" s="243"/>
      <c r="K51" s="243"/>
    </row>
    <row r="52" spans="1:11" ht="15" customHeight="1" thickBot="1" x14ac:dyDescent="0.2">
      <c r="B52" s="203" t="s">
        <v>118</v>
      </c>
      <c r="C52" s="225"/>
      <c r="D52" s="226"/>
      <c r="E52" s="205"/>
      <c r="F52" s="205"/>
      <c r="G52" s="205"/>
      <c r="H52" s="205"/>
      <c r="I52" s="244"/>
      <c r="J52" s="243"/>
      <c r="K52" s="245"/>
    </row>
    <row r="53" spans="1:11" ht="30" customHeight="1" thickTop="1" thickBot="1" x14ac:dyDescent="0.2">
      <c r="B53" s="709" t="s">
        <v>119</v>
      </c>
      <c r="C53" s="709"/>
      <c r="D53" s="709"/>
      <c r="E53" s="709"/>
      <c r="F53" s="709"/>
      <c r="G53" s="709"/>
      <c r="H53" s="709"/>
      <c r="I53" s="710" t="s">
        <v>121</v>
      </c>
      <c r="J53" s="710"/>
      <c r="K53" s="206"/>
    </row>
    <row r="54" spans="1:11" ht="15" customHeight="1" thickTop="1" x14ac:dyDescent="0.15"/>
    <row r="55" spans="1:11" ht="30" customHeight="1" x14ac:dyDescent="0.15">
      <c r="A55" s="198">
        <f>A38+1</f>
        <v>4</v>
      </c>
      <c r="B55" s="220" t="s">
        <v>97</v>
      </c>
      <c r="C55" s="698"/>
      <c r="D55" s="699"/>
      <c r="E55" s="199" t="s">
        <v>98</v>
      </c>
      <c r="F55" s="200"/>
      <c r="G55" s="700"/>
      <c r="H55" s="701"/>
      <c r="I55" s="201" t="s">
        <v>136</v>
      </c>
      <c r="J55" s="702"/>
      <c r="K55" s="703"/>
    </row>
    <row r="56" spans="1:11" ht="15" customHeight="1" x14ac:dyDescent="0.15">
      <c r="B56" s="704" t="s">
        <v>120</v>
      </c>
      <c r="C56" s="706" t="s">
        <v>99</v>
      </c>
      <c r="D56" s="706"/>
      <c r="E56" s="706"/>
      <c r="F56" s="706"/>
      <c r="G56" s="706"/>
      <c r="H56" s="706"/>
      <c r="I56" s="704" t="s">
        <v>100</v>
      </c>
      <c r="J56" s="704" t="s">
        <v>101</v>
      </c>
      <c r="K56" s="708" t="s">
        <v>122</v>
      </c>
    </row>
    <row r="57" spans="1:11" ht="22.5" x14ac:dyDescent="0.15">
      <c r="B57" s="705"/>
      <c r="C57" s="207" t="s">
        <v>102</v>
      </c>
      <c r="D57" s="202" t="s">
        <v>103</v>
      </c>
      <c r="E57" s="207" t="s">
        <v>104</v>
      </c>
      <c r="F57" s="207" t="s">
        <v>105</v>
      </c>
      <c r="G57" s="207" t="s">
        <v>145</v>
      </c>
      <c r="H57" s="207" t="s">
        <v>106</v>
      </c>
      <c r="I57" s="707"/>
      <c r="J57" s="707"/>
      <c r="K57" s="704"/>
    </row>
    <row r="58" spans="1:11" ht="15" customHeight="1" x14ac:dyDescent="0.15">
      <c r="B58" s="203" t="s">
        <v>107</v>
      </c>
      <c r="C58" s="223"/>
      <c r="D58" s="224"/>
      <c r="E58" s="205"/>
      <c r="F58" s="205"/>
      <c r="G58" s="205"/>
      <c r="H58" s="205"/>
      <c r="I58" s="242"/>
      <c r="J58" s="243"/>
      <c r="K58" s="243"/>
    </row>
    <row r="59" spans="1:11" ht="15" customHeight="1" x14ac:dyDescent="0.15">
      <c r="B59" s="203" t="s">
        <v>108</v>
      </c>
      <c r="C59" s="205"/>
      <c r="D59" s="204"/>
      <c r="E59" s="205"/>
      <c r="F59" s="205"/>
      <c r="G59" s="205"/>
      <c r="H59" s="205"/>
      <c r="I59" s="242"/>
      <c r="J59" s="243"/>
      <c r="K59" s="243"/>
    </row>
    <row r="60" spans="1:11" ht="15" customHeight="1" x14ac:dyDescent="0.15">
      <c r="B60" s="203" t="s">
        <v>109</v>
      </c>
      <c r="C60" s="205"/>
      <c r="D60" s="204"/>
      <c r="E60" s="205"/>
      <c r="F60" s="205"/>
      <c r="G60" s="205"/>
      <c r="H60" s="205"/>
      <c r="I60" s="242"/>
      <c r="J60" s="243"/>
      <c r="K60" s="243"/>
    </row>
    <row r="61" spans="1:11" ht="15" customHeight="1" x14ac:dyDescent="0.15">
      <c r="B61" s="203" t="s">
        <v>110</v>
      </c>
      <c r="C61" s="205"/>
      <c r="D61" s="204"/>
      <c r="E61" s="205"/>
      <c r="F61" s="205"/>
      <c r="G61" s="205"/>
      <c r="H61" s="205"/>
      <c r="I61" s="242"/>
      <c r="J61" s="243"/>
      <c r="K61" s="243"/>
    </row>
    <row r="62" spans="1:11" ht="15" customHeight="1" x14ac:dyDescent="0.15">
      <c r="B62" s="203" t="s">
        <v>111</v>
      </c>
      <c r="C62" s="205"/>
      <c r="D62" s="204"/>
      <c r="E62" s="205"/>
      <c r="F62" s="205"/>
      <c r="G62" s="205"/>
      <c r="H62" s="205"/>
      <c r="I62" s="242"/>
      <c r="J62" s="243"/>
      <c r="K62" s="243"/>
    </row>
    <row r="63" spans="1:11" ht="15" customHeight="1" x14ac:dyDescent="0.15">
      <c r="B63" s="203" t="s">
        <v>112</v>
      </c>
      <c r="C63" s="205"/>
      <c r="D63" s="204"/>
      <c r="E63" s="205"/>
      <c r="F63" s="205"/>
      <c r="G63" s="205"/>
      <c r="H63" s="205"/>
      <c r="I63" s="242"/>
      <c r="J63" s="243"/>
      <c r="K63" s="243"/>
    </row>
    <row r="64" spans="1:11" ht="15" customHeight="1" x14ac:dyDescent="0.15">
      <c r="B64" s="203" t="s">
        <v>113</v>
      </c>
      <c r="C64" s="205"/>
      <c r="D64" s="204"/>
      <c r="E64" s="205"/>
      <c r="F64" s="205"/>
      <c r="G64" s="205"/>
      <c r="H64" s="205"/>
      <c r="I64" s="242"/>
      <c r="J64" s="243"/>
      <c r="K64" s="243"/>
    </row>
    <row r="65" spans="1:11" ht="15" customHeight="1" x14ac:dyDescent="0.15">
      <c r="B65" s="203" t="s">
        <v>114</v>
      </c>
      <c r="C65" s="205"/>
      <c r="D65" s="204"/>
      <c r="E65" s="205"/>
      <c r="F65" s="205"/>
      <c r="G65" s="205"/>
      <c r="H65" s="205"/>
      <c r="I65" s="242"/>
      <c r="J65" s="243"/>
      <c r="K65" s="243"/>
    </row>
    <row r="66" spans="1:11" ht="15" customHeight="1" x14ac:dyDescent="0.15">
      <c r="B66" s="203" t="s">
        <v>115</v>
      </c>
      <c r="C66" s="205"/>
      <c r="D66" s="204"/>
      <c r="E66" s="205"/>
      <c r="F66" s="205"/>
      <c r="G66" s="205"/>
      <c r="H66" s="205"/>
      <c r="I66" s="242"/>
      <c r="J66" s="243"/>
      <c r="K66" s="243"/>
    </row>
    <row r="67" spans="1:11" ht="15" customHeight="1" x14ac:dyDescent="0.15">
      <c r="B67" s="203" t="s">
        <v>116</v>
      </c>
      <c r="C67" s="205"/>
      <c r="D67" s="204"/>
      <c r="E67" s="205"/>
      <c r="F67" s="205"/>
      <c r="G67" s="205"/>
      <c r="H67" s="205"/>
      <c r="I67" s="242"/>
      <c r="J67" s="243"/>
      <c r="K67" s="243"/>
    </row>
    <row r="68" spans="1:11" ht="15" customHeight="1" x14ac:dyDescent="0.15">
      <c r="B68" s="203" t="s">
        <v>117</v>
      </c>
      <c r="C68" s="205"/>
      <c r="D68" s="204"/>
      <c r="E68" s="205"/>
      <c r="F68" s="205"/>
      <c r="G68" s="205"/>
      <c r="H68" s="205"/>
      <c r="I68" s="242"/>
      <c r="J68" s="243"/>
      <c r="K68" s="243"/>
    </row>
    <row r="69" spans="1:11" ht="15" customHeight="1" thickBot="1" x14ac:dyDescent="0.2">
      <c r="B69" s="203" t="s">
        <v>118</v>
      </c>
      <c r="C69" s="225"/>
      <c r="D69" s="226"/>
      <c r="E69" s="205"/>
      <c r="F69" s="205"/>
      <c r="G69" s="205"/>
      <c r="H69" s="205"/>
      <c r="I69" s="244"/>
      <c r="J69" s="243"/>
      <c r="K69" s="245"/>
    </row>
    <row r="70" spans="1:11" ht="30" customHeight="1" thickTop="1" thickBot="1" x14ac:dyDescent="0.2">
      <c r="B70" s="709" t="s">
        <v>119</v>
      </c>
      <c r="C70" s="709"/>
      <c r="D70" s="709"/>
      <c r="E70" s="709"/>
      <c r="F70" s="709"/>
      <c r="G70" s="709"/>
      <c r="H70" s="709"/>
      <c r="I70" s="710" t="s">
        <v>121</v>
      </c>
      <c r="J70" s="710"/>
      <c r="K70" s="206"/>
    </row>
    <row r="71" spans="1:11" ht="24" customHeight="1" thickTop="1" x14ac:dyDescent="0.15"/>
    <row r="72" spans="1:11" ht="30" customHeight="1" x14ac:dyDescent="0.15">
      <c r="A72" s="198">
        <f>A55+1</f>
        <v>5</v>
      </c>
      <c r="B72" s="220" t="s">
        <v>97</v>
      </c>
      <c r="C72" s="698"/>
      <c r="D72" s="699"/>
      <c r="E72" s="199" t="s">
        <v>98</v>
      </c>
      <c r="F72" s="200"/>
      <c r="G72" s="700"/>
      <c r="H72" s="701"/>
      <c r="I72" s="201" t="s">
        <v>136</v>
      </c>
      <c r="J72" s="702"/>
      <c r="K72" s="703"/>
    </row>
    <row r="73" spans="1:11" ht="15" customHeight="1" x14ac:dyDescent="0.15">
      <c r="B73" s="704" t="s">
        <v>120</v>
      </c>
      <c r="C73" s="706" t="s">
        <v>99</v>
      </c>
      <c r="D73" s="706"/>
      <c r="E73" s="706"/>
      <c r="F73" s="706"/>
      <c r="G73" s="706"/>
      <c r="H73" s="706"/>
      <c r="I73" s="704" t="s">
        <v>100</v>
      </c>
      <c r="J73" s="704" t="s">
        <v>101</v>
      </c>
      <c r="K73" s="708" t="s">
        <v>122</v>
      </c>
    </row>
    <row r="74" spans="1:11" ht="22.5" x14ac:dyDescent="0.15">
      <c r="B74" s="705"/>
      <c r="C74" s="207" t="s">
        <v>102</v>
      </c>
      <c r="D74" s="202" t="s">
        <v>103</v>
      </c>
      <c r="E74" s="207" t="s">
        <v>104</v>
      </c>
      <c r="F74" s="207" t="s">
        <v>105</v>
      </c>
      <c r="G74" s="207" t="s">
        <v>145</v>
      </c>
      <c r="H74" s="207" t="s">
        <v>106</v>
      </c>
      <c r="I74" s="707"/>
      <c r="J74" s="707"/>
      <c r="K74" s="704"/>
    </row>
    <row r="75" spans="1:11" ht="15" customHeight="1" x14ac:dyDescent="0.15">
      <c r="B75" s="203" t="s">
        <v>107</v>
      </c>
      <c r="C75" s="223"/>
      <c r="D75" s="224"/>
      <c r="E75" s="205"/>
      <c r="F75" s="205"/>
      <c r="G75" s="205"/>
      <c r="H75" s="205"/>
      <c r="I75" s="242"/>
      <c r="J75" s="243"/>
      <c r="K75" s="243"/>
    </row>
    <row r="76" spans="1:11" ht="15" customHeight="1" x14ac:dyDescent="0.15">
      <c r="B76" s="203" t="s">
        <v>108</v>
      </c>
      <c r="C76" s="205"/>
      <c r="D76" s="204"/>
      <c r="E76" s="205"/>
      <c r="F76" s="205"/>
      <c r="G76" s="205"/>
      <c r="H76" s="205"/>
      <c r="I76" s="242"/>
      <c r="J76" s="243"/>
      <c r="K76" s="243"/>
    </row>
    <row r="77" spans="1:11" ht="15" customHeight="1" x14ac:dyDescent="0.15">
      <c r="B77" s="203" t="s">
        <v>109</v>
      </c>
      <c r="C77" s="205"/>
      <c r="D77" s="204"/>
      <c r="E77" s="205"/>
      <c r="F77" s="205"/>
      <c r="G77" s="205"/>
      <c r="H77" s="205"/>
      <c r="I77" s="242"/>
      <c r="J77" s="243"/>
      <c r="K77" s="243"/>
    </row>
    <row r="78" spans="1:11" ht="15" customHeight="1" x14ac:dyDescent="0.15">
      <c r="B78" s="203" t="s">
        <v>110</v>
      </c>
      <c r="C78" s="205"/>
      <c r="D78" s="204"/>
      <c r="E78" s="205"/>
      <c r="F78" s="205"/>
      <c r="G78" s="205"/>
      <c r="H78" s="205"/>
      <c r="I78" s="242"/>
      <c r="J78" s="243"/>
      <c r="K78" s="243"/>
    </row>
    <row r="79" spans="1:11" ht="15" customHeight="1" x14ac:dyDescent="0.15">
      <c r="B79" s="203" t="s">
        <v>111</v>
      </c>
      <c r="C79" s="205"/>
      <c r="D79" s="204"/>
      <c r="E79" s="205"/>
      <c r="F79" s="205"/>
      <c r="G79" s="205"/>
      <c r="H79" s="205"/>
      <c r="I79" s="242"/>
      <c r="J79" s="243"/>
      <c r="K79" s="243"/>
    </row>
    <row r="80" spans="1:11" ht="15" customHeight="1" x14ac:dyDescent="0.15">
      <c r="B80" s="203" t="s">
        <v>112</v>
      </c>
      <c r="C80" s="205"/>
      <c r="D80" s="204"/>
      <c r="E80" s="205"/>
      <c r="F80" s="205"/>
      <c r="G80" s="205"/>
      <c r="H80" s="205"/>
      <c r="I80" s="242"/>
      <c r="J80" s="243"/>
      <c r="K80" s="243"/>
    </row>
    <row r="81" spans="1:11" ht="15" customHeight="1" x14ac:dyDescent="0.15">
      <c r="B81" s="203" t="s">
        <v>113</v>
      </c>
      <c r="C81" s="205"/>
      <c r="D81" s="204"/>
      <c r="E81" s="205"/>
      <c r="F81" s="205"/>
      <c r="G81" s="205"/>
      <c r="H81" s="205"/>
      <c r="I81" s="242"/>
      <c r="J81" s="243"/>
      <c r="K81" s="243"/>
    </row>
    <row r="82" spans="1:11" ht="15" customHeight="1" x14ac:dyDescent="0.15">
      <c r="B82" s="203" t="s">
        <v>114</v>
      </c>
      <c r="C82" s="205"/>
      <c r="D82" s="204"/>
      <c r="E82" s="205"/>
      <c r="F82" s="205"/>
      <c r="G82" s="205"/>
      <c r="H82" s="205"/>
      <c r="I82" s="242"/>
      <c r="J82" s="243"/>
      <c r="K82" s="243"/>
    </row>
    <row r="83" spans="1:11" ht="15" customHeight="1" x14ac:dyDescent="0.15">
      <c r="B83" s="203" t="s">
        <v>115</v>
      </c>
      <c r="C83" s="205"/>
      <c r="D83" s="204"/>
      <c r="E83" s="205"/>
      <c r="F83" s="205"/>
      <c r="G83" s="205"/>
      <c r="H83" s="205"/>
      <c r="I83" s="242"/>
      <c r="J83" s="243"/>
      <c r="K83" s="243"/>
    </row>
    <row r="84" spans="1:11" ht="15" customHeight="1" x14ac:dyDescent="0.15">
      <c r="B84" s="203" t="s">
        <v>116</v>
      </c>
      <c r="C84" s="205"/>
      <c r="D84" s="204"/>
      <c r="E84" s="205"/>
      <c r="F84" s="205"/>
      <c r="G84" s="205"/>
      <c r="H84" s="205"/>
      <c r="I84" s="242"/>
      <c r="J84" s="243"/>
      <c r="K84" s="243"/>
    </row>
    <row r="85" spans="1:11" ht="15" customHeight="1" x14ac:dyDescent="0.15">
      <c r="B85" s="203" t="s">
        <v>117</v>
      </c>
      <c r="C85" s="205"/>
      <c r="D85" s="204"/>
      <c r="E85" s="205"/>
      <c r="F85" s="205"/>
      <c r="G85" s="205"/>
      <c r="H85" s="205"/>
      <c r="I85" s="242"/>
      <c r="J85" s="243"/>
      <c r="K85" s="243"/>
    </row>
    <row r="86" spans="1:11" ht="15" customHeight="1" thickBot="1" x14ac:dyDescent="0.2">
      <c r="B86" s="203" t="s">
        <v>118</v>
      </c>
      <c r="C86" s="225"/>
      <c r="D86" s="226"/>
      <c r="E86" s="205"/>
      <c r="F86" s="205"/>
      <c r="G86" s="205"/>
      <c r="H86" s="205"/>
      <c r="I86" s="244"/>
      <c r="J86" s="243"/>
      <c r="K86" s="245"/>
    </row>
    <row r="87" spans="1:11" ht="30" customHeight="1" thickTop="1" thickBot="1" x14ac:dyDescent="0.2">
      <c r="B87" s="709" t="s">
        <v>119</v>
      </c>
      <c r="C87" s="709"/>
      <c r="D87" s="709"/>
      <c r="E87" s="709"/>
      <c r="F87" s="709"/>
      <c r="G87" s="709"/>
      <c r="H87" s="709"/>
      <c r="I87" s="710" t="s">
        <v>121</v>
      </c>
      <c r="J87" s="710"/>
      <c r="K87" s="206"/>
    </row>
    <row r="88" spans="1:11" ht="24" customHeight="1" thickTop="1" x14ac:dyDescent="0.15"/>
    <row r="89" spans="1:11" ht="30" customHeight="1" x14ac:dyDescent="0.15">
      <c r="A89" s="198">
        <f>A72+1</f>
        <v>6</v>
      </c>
      <c r="B89" s="220" t="s">
        <v>97</v>
      </c>
      <c r="C89" s="698"/>
      <c r="D89" s="699"/>
      <c r="E89" s="199" t="s">
        <v>98</v>
      </c>
      <c r="F89" s="200"/>
      <c r="G89" s="700"/>
      <c r="H89" s="701"/>
      <c r="I89" s="201" t="s">
        <v>136</v>
      </c>
      <c r="J89" s="702"/>
      <c r="K89" s="703"/>
    </row>
    <row r="90" spans="1:11" ht="15" customHeight="1" x14ac:dyDescent="0.15">
      <c r="B90" s="704" t="s">
        <v>120</v>
      </c>
      <c r="C90" s="706" t="s">
        <v>99</v>
      </c>
      <c r="D90" s="706"/>
      <c r="E90" s="706"/>
      <c r="F90" s="706"/>
      <c r="G90" s="706"/>
      <c r="H90" s="706"/>
      <c r="I90" s="704" t="s">
        <v>100</v>
      </c>
      <c r="J90" s="704" t="s">
        <v>101</v>
      </c>
      <c r="K90" s="708" t="s">
        <v>122</v>
      </c>
    </row>
    <row r="91" spans="1:11" ht="22.5" x14ac:dyDescent="0.15">
      <c r="B91" s="705"/>
      <c r="C91" s="207" t="s">
        <v>102</v>
      </c>
      <c r="D91" s="202" t="s">
        <v>103</v>
      </c>
      <c r="E91" s="207" t="s">
        <v>104</v>
      </c>
      <c r="F91" s="207" t="s">
        <v>105</v>
      </c>
      <c r="G91" s="207" t="s">
        <v>145</v>
      </c>
      <c r="H91" s="207" t="s">
        <v>106</v>
      </c>
      <c r="I91" s="707"/>
      <c r="J91" s="707"/>
      <c r="K91" s="704"/>
    </row>
    <row r="92" spans="1:11" ht="15" customHeight="1" x14ac:dyDescent="0.15">
      <c r="B92" s="203" t="s">
        <v>107</v>
      </c>
      <c r="C92" s="223"/>
      <c r="D92" s="224"/>
      <c r="E92" s="205"/>
      <c r="F92" s="205"/>
      <c r="G92" s="205"/>
      <c r="H92" s="205"/>
      <c r="I92" s="242"/>
      <c r="J92" s="243"/>
      <c r="K92" s="243"/>
    </row>
    <row r="93" spans="1:11" ht="15" customHeight="1" x14ac:dyDescent="0.15">
      <c r="B93" s="203" t="s">
        <v>108</v>
      </c>
      <c r="C93" s="205"/>
      <c r="D93" s="204"/>
      <c r="E93" s="205"/>
      <c r="F93" s="205"/>
      <c r="G93" s="205"/>
      <c r="H93" s="205"/>
      <c r="I93" s="242"/>
      <c r="J93" s="243"/>
      <c r="K93" s="243"/>
    </row>
    <row r="94" spans="1:11" ht="15" customHeight="1" x14ac:dyDescent="0.15">
      <c r="B94" s="203" t="s">
        <v>109</v>
      </c>
      <c r="C94" s="205"/>
      <c r="D94" s="204"/>
      <c r="E94" s="205"/>
      <c r="F94" s="205"/>
      <c r="G94" s="205"/>
      <c r="H94" s="205"/>
      <c r="I94" s="242"/>
      <c r="J94" s="243"/>
      <c r="K94" s="243"/>
    </row>
    <row r="95" spans="1:11" ht="15" customHeight="1" x14ac:dyDescent="0.15">
      <c r="B95" s="203" t="s">
        <v>110</v>
      </c>
      <c r="C95" s="205"/>
      <c r="D95" s="204"/>
      <c r="E95" s="205"/>
      <c r="F95" s="205"/>
      <c r="G95" s="205"/>
      <c r="H95" s="205"/>
      <c r="I95" s="242"/>
      <c r="J95" s="243"/>
      <c r="K95" s="243"/>
    </row>
    <row r="96" spans="1:11" ht="15" customHeight="1" x14ac:dyDescent="0.15">
      <c r="B96" s="203" t="s">
        <v>111</v>
      </c>
      <c r="C96" s="205"/>
      <c r="D96" s="204"/>
      <c r="E96" s="205"/>
      <c r="F96" s="205"/>
      <c r="G96" s="205"/>
      <c r="H96" s="205"/>
      <c r="I96" s="242"/>
      <c r="J96" s="243"/>
      <c r="K96" s="243"/>
    </row>
    <row r="97" spans="1:11" ht="15" customHeight="1" x14ac:dyDescent="0.15">
      <c r="B97" s="203" t="s">
        <v>112</v>
      </c>
      <c r="C97" s="205"/>
      <c r="D97" s="204"/>
      <c r="E97" s="205"/>
      <c r="F97" s="205"/>
      <c r="G97" s="205"/>
      <c r="H97" s="205"/>
      <c r="I97" s="242"/>
      <c r="J97" s="243"/>
      <c r="K97" s="243"/>
    </row>
    <row r="98" spans="1:11" ht="15" customHeight="1" x14ac:dyDescent="0.15">
      <c r="B98" s="203" t="s">
        <v>113</v>
      </c>
      <c r="C98" s="205"/>
      <c r="D98" s="204"/>
      <c r="E98" s="205"/>
      <c r="F98" s="205"/>
      <c r="G98" s="205"/>
      <c r="H98" s="205"/>
      <c r="I98" s="242"/>
      <c r="J98" s="243"/>
      <c r="K98" s="243"/>
    </row>
    <row r="99" spans="1:11" ht="15" customHeight="1" x14ac:dyDescent="0.15">
      <c r="B99" s="203" t="s">
        <v>114</v>
      </c>
      <c r="C99" s="205"/>
      <c r="D99" s="204"/>
      <c r="E99" s="205"/>
      <c r="F99" s="205"/>
      <c r="G99" s="205"/>
      <c r="H99" s="205"/>
      <c r="I99" s="242"/>
      <c r="J99" s="243"/>
      <c r="K99" s="243"/>
    </row>
    <row r="100" spans="1:11" ht="15" customHeight="1" x14ac:dyDescent="0.15">
      <c r="B100" s="203" t="s">
        <v>115</v>
      </c>
      <c r="C100" s="205"/>
      <c r="D100" s="204"/>
      <c r="E100" s="205"/>
      <c r="F100" s="205"/>
      <c r="G100" s="205"/>
      <c r="H100" s="205"/>
      <c r="I100" s="242"/>
      <c r="J100" s="243"/>
      <c r="K100" s="243"/>
    </row>
    <row r="101" spans="1:11" ht="15" customHeight="1" x14ac:dyDescent="0.15">
      <c r="B101" s="203" t="s">
        <v>116</v>
      </c>
      <c r="C101" s="205"/>
      <c r="D101" s="204"/>
      <c r="E101" s="205"/>
      <c r="F101" s="205"/>
      <c r="G101" s="205"/>
      <c r="H101" s="205"/>
      <c r="I101" s="242"/>
      <c r="J101" s="243"/>
      <c r="K101" s="243"/>
    </row>
    <row r="102" spans="1:11" ht="15" customHeight="1" x14ac:dyDescent="0.15">
      <c r="B102" s="203" t="s">
        <v>117</v>
      </c>
      <c r="C102" s="205"/>
      <c r="D102" s="204"/>
      <c r="E102" s="205"/>
      <c r="F102" s="205"/>
      <c r="G102" s="205"/>
      <c r="H102" s="205"/>
      <c r="I102" s="242"/>
      <c r="J102" s="243"/>
      <c r="K102" s="243"/>
    </row>
    <row r="103" spans="1:11" ht="15" customHeight="1" thickBot="1" x14ac:dyDescent="0.2">
      <c r="B103" s="203" t="s">
        <v>118</v>
      </c>
      <c r="C103" s="225"/>
      <c r="D103" s="226"/>
      <c r="E103" s="205"/>
      <c r="F103" s="205"/>
      <c r="G103" s="205"/>
      <c r="H103" s="205"/>
      <c r="I103" s="244"/>
      <c r="J103" s="243"/>
      <c r="K103" s="245"/>
    </row>
    <row r="104" spans="1:11" ht="30" customHeight="1" thickTop="1" thickBot="1" x14ac:dyDescent="0.2">
      <c r="B104" s="709" t="s">
        <v>119</v>
      </c>
      <c r="C104" s="709"/>
      <c r="D104" s="709"/>
      <c r="E104" s="709"/>
      <c r="F104" s="709"/>
      <c r="G104" s="709"/>
      <c r="H104" s="709"/>
      <c r="I104" s="710" t="s">
        <v>121</v>
      </c>
      <c r="J104" s="710"/>
      <c r="K104" s="206"/>
    </row>
    <row r="105" spans="1:11" ht="24" customHeight="1" thickTop="1" x14ac:dyDescent="0.15"/>
    <row r="106" spans="1:11" ht="30" customHeight="1" x14ac:dyDescent="0.15">
      <c r="A106" s="198">
        <f>A89+1</f>
        <v>7</v>
      </c>
      <c r="B106" s="220" t="s">
        <v>97</v>
      </c>
      <c r="C106" s="698"/>
      <c r="D106" s="699"/>
      <c r="E106" s="199" t="s">
        <v>98</v>
      </c>
      <c r="F106" s="200"/>
      <c r="G106" s="700"/>
      <c r="H106" s="701"/>
      <c r="I106" s="201" t="s">
        <v>136</v>
      </c>
      <c r="J106" s="702"/>
      <c r="K106" s="703"/>
    </row>
    <row r="107" spans="1:11" ht="15" customHeight="1" x14ac:dyDescent="0.15">
      <c r="B107" s="704" t="s">
        <v>120</v>
      </c>
      <c r="C107" s="706" t="s">
        <v>99</v>
      </c>
      <c r="D107" s="706"/>
      <c r="E107" s="706"/>
      <c r="F107" s="706"/>
      <c r="G107" s="706"/>
      <c r="H107" s="706"/>
      <c r="I107" s="704" t="s">
        <v>100</v>
      </c>
      <c r="J107" s="704" t="s">
        <v>101</v>
      </c>
      <c r="K107" s="708" t="s">
        <v>122</v>
      </c>
    </row>
    <row r="108" spans="1:11" ht="22.5" x14ac:dyDescent="0.15">
      <c r="B108" s="705"/>
      <c r="C108" s="207" t="s">
        <v>102</v>
      </c>
      <c r="D108" s="202" t="s">
        <v>103</v>
      </c>
      <c r="E108" s="207" t="s">
        <v>104</v>
      </c>
      <c r="F108" s="207" t="s">
        <v>105</v>
      </c>
      <c r="G108" s="207" t="s">
        <v>145</v>
      </c>
      <c r="H108" s="207" t="s">
        <v>106</v>
      </c>
      <c r="I108" s="707"/>
      <c r="J108" s="707"/>
      <c r="K108" s="704"/>
    </row>
    <row r="109" spans="1:11" ht="15" customHeight="1" x14ac:dyDescent="0.15">
      <c r="B109" s="203" t="s">
        <v>107</v>
      </c>
      <c r="C109" s="223"/>
      <c r="D109" s="224"/>
      <c r="E109" s="205"/>
      <c r="F109" s="205"/>
      <c r="G109" s="205"/>
      <c r="H109" s="205"/>
      <c r="I109" s="242"/>
      <c r="J109" s="243"/>
      <c r="K109" s="243"/>
    </row>
    <row r="110" spans="1:11" ht="15" customHeight="1" x14ac:dyDescent="0.15">
      <c r="B110" s="203" t="s">
        <v>108</v>
      </c>
      <c r="C110" s="205"/>
      <c r="D110" s="204"/>
      <c r="E110" s="205"/>
      <c r="F110" s="205"/>
      <c r="G110" s="205"/>
      <c r="H110" s="205"/>
      <c r="I110" s="242"/>
      <c r="J110" s="243"/>
      <c r="K110" s="243"/>
    </row>
    <row r="111" spans="1:11" ht="15" customHeight="1" x14ac:dyDescent="0.15">
      <c r="B111" s="203" t="s">
        <v>109</v>
      </c>
      <c r="C111" s="205"/>
      <c r="D111" s="204"/>
      <c r="E111" s="205"/>
      <c r="F111" s="205"/>
      <c r="G111" s="205"/>
      <c r="H111" s="205"/>
      <c r="I111" s="242"/>
      <c r="J111" s="243"/>
      <c r="K111" s="243"/>
    </row>
    <row r="112" spans="1:11" ht="15" customHeight="1" x14ac:dyDescent="0.15">
      <c r="B112" s="203" t="s">
        <v>110</v>
      </c>
      <c r="C112" s="205"/>
      <c r="D112" s="204"/>
      <c r="E112" s="205"/>
      <c r="F112" s="205"/>
      <c r="G112" s="205"/>
      <c r="H112" s="205"/>
      <c r="I112" s="242"/>
      <c r="J112" s="243"/>
      <c r="K112" s="243"/>
    </row>
    <row r="113" spans="1:11" ht="15" customHeight="1" x14ac:dyDescent="0.15">
      <c r="B113" s="203" t="s">
        <v>111</v>
      </c>
      <c r="C113" s="205"/>
      <c r="D113" s="204"/>
      <c r="E113" s="205"/>
      <c r="F113" s="205"/>
      <c r="G113" s="205"/>
      <c r="H113" s="205"/>
      <c r="I113" s="242"/>
      <c r="J113" s="243"/>
      <c r="K113" s="243"/>
    </row>
    <row r="114" spans="1:11" ht="15" customHeight="1" x14ac:dyDescent="0.15">
      <c r="B114" s="203" t="s">
        <v>112</v>
      </c>
      <c r="C114" s="205"/>
      <c r="D114" s="204"/>
      <c r="E114" s="205"/>
      <c r="F114" s="205"/>
      <c r="G114" s="205"/>
      <c r="H114" s="205"/>
      <c r="I114" s="242"/>
      <c r="J114" s="243"/>
      <c r="K114" s="243"/>
    </row>
    <row r="115" spans="1:11" ht="15" customHeight="1" x14ac:dyDescent="0.15">
      <c r="B115" s="203" t="s">
        <v>113</v>
      </c>
      <c r="C115" s="205"/>
      <c r="D115" s="204"/>
      <c r="E115" s="205"/>
      <c r="F115" s="205"/>
      <c r="G115" s="205"/>
      <c r="H115" s="205"/>
      <c r="I115" s="242"/>
      <c r="J115" s="243"/>
      <c r="K115" s="243"/>
    </row>
    <row r="116" spans="1:11" ht="15" customHeight="1" x14ac:dyDescent="0.15">
      <c r="B116" s="203" t="s">
        <v>114</v>
      </c>
      <c r="C116" s="205"/>
      <c r="D116" s="204"/>
      <c r="E116" s="205"/>
      <c r="F116" s="205"/>
      <c r="G116" s="205"/>
      <c r="H116" s="205"/>
      <c r="I116" s="242"/>
      <c r="J116" s="243"/>
      <c r="K116" s="243"/>
    </row>
    <row r="117" spans="1:11" ht="15" customHeight="1" x14ac:dyDescent="0.15">
      <c r="B117" s="203" t="s">
        <v>115</v>
      </c>
      <c r="C117" s="205"/>
      <c r="D117" s="204"/>
      <c r="E117" s="205"/>
      <c r="F117" s="205"/>
      <c r="G117" s="205"/>
      <c r="H117" s="205"/>
      <c r="I117" s="242"/>
      <c r="J117" s="243"/>
      <c r="K117" s="243"/>
    </row>
    <row r="118" spans="1:11" ht="15" customHeight="1" x14ac:dyDescent="0.15">
      <c r="B118" s="203" t="s">
        <v>116</v>
      </c>
      <c r="C118" s="205"/>
      <c r="D118" s="204"/>
      <c r="E118" s="205"/>
      <c r="F118" s="205"/>
      <c r="G118" s="205"/>
      <c r="H118" s="205"/>
      <c r="I118" s="242"/>
      <c r="J118" s="243"/>
      <c r="K118" s="243"/>
    </row>
    <row r="119" spans="1:11" ht="15" customHeight="1" x14ac:dyDescent="0.15">
      <c r="B119" s="203" t="s">
        <v>117</v>
      </c>
      <c r="C119" s="205"/>
      <c r="D119" s="204"/>
      <c r="E119" s="205"/>
      <c r="F119" s="205"/>
      <c r="G119" s="205"/>
      <c r="H119" s="205"/>
      <c r="I119" s="242"/>
      <c r="J119" s="243"/>
      <c r="K119" s="243"/>
    </row>
    <row r="120" spans="1:11" ht="15" customHeight="1" thickBot="1" x14ac:dyDescent="0.2">
      <c r="B120" s="203" t="s">
        <v>118</v>
      </c>
      <c r="C120" s="225"/>
      <c r="D120" s="226"/>
      <c r="E120" s="205"/>
      <c r="F120" s="205"/>
      <c r="G120" s="205"/>
      <c r="H120" s="205"/>
      <c r="I120" s="244"/>
      <c r="J120" s="243"/>
      <c r="K120" s="245"/>
    </row>
    <row r="121" spans="1:11" ht="30" customHeight="1" thickTop="1" thickBot="1" x14ac:dyDescent="0.2">
      <c r="B121" s="709" t="s">
        <v>119</v>
      </c>
      <c r="C121" s="709"/>
      <c r="D121" s="709"/>
      <c r="E121" s="709"/>
      <c r="F121" s="709"/>
      <c r="G121" s="709"/>
      <c r="H121" s="709"/>
      <c r="I121" s="710" t="s">
        <v>121</v>
      </c>
      <c r="J121" s="710"/>
      <c r="K121" s="206"/>
    </row>
    <row r="122" spans="1:11" ht="24.75" customHeight="1" thickTop="1" x14ac:dyDescent="0.15"/>
    <row r="123" spans="1:11" ht="30" customHeight="1" x14ac:dyDescent="0.15">
      <c r="A123" s="198">
        <f>A106+1</f>
        <v>8</v>
      </c>
      <c r="B123" s="220" t="s">
        <v>97</v>
      </c>
      <c r="C123" s="698"/>
      <c r="D123" s="699"/>
      <c r="E123" s="199" t="s">
        <v>98</v>
      </c>
      <c r="F123" s="200"/>
      <c r="G123" s="700"/>
      <c r="H123" s="701"/>
      <c r="I123" s="201" t="s">
        <v>136</v>
      </c>
      <c r="J123" s="702"/>
      <c r="K123" s="703"/>
    </row>
    <row r="124" spans="1:11" ht="15" customHeight="1" x14ac:dyDescent="0.15">
      <c r="B124" s="704" t="s">
        <v>120</v>
      </c>
      <c r="C124" s="706" t="s">
        <v>99</v>
      </c>
      <c r="D124" s="706"/>
      <c r="E124" s="706"/>
      <c r="F124" s="706"/>
      <c r="G124" s="706"/>
      <c r="H124" s="706"/>
      <c r="I124" s="704" t="s">
        <v>100</v>
      </c>
      <c r="J124" s="704" t="s">
        <v>101</v>
      </c>
      <c r="K124" s="708" t="s">
        <v>122</v>
      </c>
    </row>
    <row r="125" spans="1:11" ht="22.5" x14ac:dyDescent="0.15">
      <c r="B125" s="705"/>
      <c r="C125" s="207" t="s">
        <v>102</v>
      </c>
      <c r="D125" s="202" t="s">
        <v>103</v>
      </c>
      <c r="E125" s="207" t="s">
        <v>104</v>
      </c>
      <c r="F125" s="207" t="s">
        <v>105</v>
      </c>
      <c r="G125" s="207" t="s">
        <v>145</v>
      </c>
      <c r="H125" s="207" t="s">
        <v>106</v>
      </c>
      <c r="I125" s="707"/>
      <c r="J125" s="707"/>
      <c r="K125" s="704"/>
    </row>
    <row r="126" spans="1:11" ht="15" customHeight="1" x14ac:dyDescent="0.15">
      <c r="B126" s="203" t="s">
        <v>107</v>
      </c>
      <c r="C126" s="223"/>
      <c r="D126" s="224"/>
      <c r="E126" s="205"/>
      <c r="F126" s="205"/>
      <c r="G126" s="205"/>
      <c r="H126" s="205"/>
      <c r="I126" s="242"/>
      <c r="J126" s="243"/>
      <c r="K126" s="243"/>
    </row>
    <row r="127" spans="1:11" ht="15" customHeight="1" x14ac:dyDescent="0.15">
      <c r="B127" s="203" t="s">
        <v>108</v>
      </c>
      <c r="C127" s="205"/>
      <c r="D127" s="204"/>
      <c r="E127" s="205"/>
      <c r="F127" s="205"/>
      <c r="G127" s="205"/>
      <c r="H127" s="205"/>
      <c r="I127" s="242"/>
      <c r="J127" s="243"/>
      <c r="K127" s="243"/>
    </row>
    <row r="128" spans="1:11" ht="15" customHeight="1" x14ac:dyDescent="0.15">
      <c r="B128" s="203" t="s">
        <v>109</v>
      </c>
      <c r="C128" s="205"/>
      <c r="D128" s="204"/>
      <c r="E128" s="205"/>
      <c r="F128" s="205"/>
      <c r="G128" s="205"/>
      <c r="H128" s="205"/>
      <c r="I128" s="242"/>
      <c r="J128" s="243"/>
      <c r="K128" s="243"/>
    </row>
    <row r="129" spans="1:11" ht="15" customHeight="1" x14ac:dyDescent="0.15">
      <c r="B129" s="203" t="s">
        <v>110</v>
      </c>
      <c r="C129" s="205"/>
      <c r="D129" s="204"/>
      <c r="E129" s="205"/>
      <c r="F129" s="205"/>
      <c r="G129" s="205"/>
      <c r="H129" s="205"/>
      <c r="I129" s="242"/>
      <c r="J129" s="243"/>
      <c r="K129" s="243"/>
    </row>
    <row r="130" spans="1:11" ht="15" customHeight="1" x14ac:dyDescent="0.15">
      <c r="B130" s="203" t="s">
        <v>111</v>
      </c>
      <c r="C130" s="205"/>
      <c r="D130" s="204"/>
      <c r="E130" s="205"/>
      <c r="F130" s="205"/>
      <c r="G130" s="205"/>
      <c r="H130" s="205"/>
      <c r="I130" s="242"/>
      <c r="J130" s="243"/>
      <c r="K130" s="243"/>
    </row>
    <row r="131" spans="1:11" ht="15" customHeight="1" x14ac:dyDescent="0.15">
      <c r="B131" s="203" t="s">
        <v>112</v>
      </c>
      <c r="C131" s="205"/>
      <c r="D131" s="204"/>
      <c r="E131" s="205"/>
      <c r="F131" s="205"/>
      <c r="G131" s="205"/>
      <c r="H131" s="205"/>
      <c r="I131" s="242"/>
      <c r="J131" s="243"/>
      <c r="K131" s="243"/>
    </row>
    <row r="132" spans="1:11" ht="15" customHeight="1" x14ac:dyDescent="0.15">
      <c r="B132" s="203" t="s">
        <v>113</v>
      </c>
      <c r="C132" s="205"/>
      <c r="D132" s="204"/>
      <c r="E132" s="205"/>
      <c r="F132" s="205"/>
      <c r="G132" s="205"/>
      <c r="H132" s="205"/>
      <c r="I132" s="242"/>
      <c r="J132" s="243"/>
      <c r="K132" s="243"/>
    </row>
    <row r="133" spans="1:11" ht="15" customHeight="1" x14ac:dyDescent="0.15">
      <c r="B133" s="203" t="s">
        <v>114</v>
      </c>
      <c r="C133" s="205"/>
      <c r="D133" s="204"/>
      <c r="E133" s="205"/>
      <c r="F133" s="205"/>
      <c r="G133" s="205"/>
      <c r="H133" s="205"/>
      <c r="I133" s="242"/>
      <c r="J133" s="243"/>
      <c r="K133" s="243"/>
    </row>
    <row r="134" spans="1:11" ht="15" customHeight="1" x14ac:dyDescent="0.15">
      <c r="B134" s="203" t="s">
        <v>115</v>
      </c>
      <c r="C134" s="205"/>
      <c r="D134" s="204"/>
      <c r="E134" s="205"/>
      <c r="F134" s="205"/>
      <c r="G134" s="205"/>
      <c r="H134" s="205"/>
      <c r="I134" s="242"/>
      <c r="J134" s="243"/>
      <c r="K134" s="243"/>
    </row>
    <row r="135" spans="1:11" ht="15" customHeight="1" x14ac:dyDescent="0.15">
      <c r="B135" s="203" t="s">
        <v>116</v>
      </c>
      <c r="C135" s="205"/>
      <c r="D135" s="204"/>
      <c r="E135" s="205"/>
      <c r="F135" s="205"/>
      <c r="G135" s="205"/>
      <c r="H135" s="205"/>
      <c r="I135" s="242"/>
      <c r="J135" s="243"/>
      <c r="K135" s="243"/>
    </row>
    <row r="136" spans="1:11" ht="15" customHeight="1" x14ac:dyDescent="0.15">
      <c r="B136" s="203" t="s">
        <v>117</v>
      </c>
      <c r="C136" s="205"/>
      <c r="D136" s="204"/>
      <c r="E136" s="205"/>
      <c r="F136" s="205"/>
      <c r="G136" s="205"/>
      <c r="H136" s="205"/>
      <c r="I136" s="242"/>
      <c r="J136" s="243"/>
      <c r="K136" s="243"/>
    </row>
    <row r="137" spans="1:11" ht="15" customHeight="1" thickBot="1" x14ac:dyDescent="0.2">
      <c r="B137" s="203" t="s">
        <v>118</v>
      </c>
      <c r="C137" s="225"/>
      <c r="D137" s="226"/>
      <c r="E137" s="205"/>
      <c r="F137" s="205"/>
      <c r="G137" s="205"/>
      <c r="H137" s="205"/>
      <c r="I137" s="244"/>
      <c r="J137" s="243"/>
      <c r="K137" s="245"/>
    </row>
    <row r="138" spans="1:11" ht="30" customHeight="1" thickTop="1" thickBot="1" x14ac:dyDescent="0.2">
      <c r="B138" s="709" t="s">
        <v>119</v>
      </c>
      <c r="C138" s="709"/>
      <c r="D138" s="709"/>
      <c r="E138" s="709"/>
      <c r="F138" s="709"/>
      <c r="G138" s="709"/>
      <c r="H138" s="709"/>
      <c r="I138" s="710" t="s">
        <v>121</v>
      </c>
      <c r="J138" s="710"/>
      <c r="K138" s="206"/>
    </row>
    <row r="139" spans="1:11" ht="24.75" customHeight="1" thickTop="1" x14ac:dyDescent="0.15"/>
    <row r="140" spans="1:11" ht="30" customHeight="1" x14ac:dyDescent="0.15">
      <c r="A140" s="198">
        <f>A123+1</f>
        <v>9</v>
      </c>
      <c r="B140" s="220" t="s">
        <v>97</v>
      </c>
      <c r="C140" s="698"/>
      <c r="D140" s="699"/>
      <c r="E140" s="199" t="s">
        <v>98</v>
      </c>
      <c r="F140" s="200"/>
      <c r="G140" s="700"/>
      <c r="H140" s="701"/>
      <c r="I140" s="201" t="s">
        <v>136</v>
      </c>
      <c r="J140" s="702"/>
      <c r="K140" s="703"/>
    </row>
    <row r="141" spans="1:11" ht="15" customHeight="1" x14ac:dyDescent="0.15">
      <c r="B141" s="704" t="s">
        <v>120</v>
      </c>
      <c r="C141" s="706" t="s">
        <v>99</v>
      </c>
      <c r="D141" s="706"/>
      <c r="E141" s="706"/>
      <c r="F141" s="706"/>
      <c r="G141" s="706"/>
      <c r="H141" s="706"/>
      <c r="I141" s="704" t="s">
        <v>100</v>
      </c>
      <c r="J141" s="704" t="s">
        <v>101</v>
      </c>
      <c r="K141" s="708" t="s">
        <v>122</v>
      </c>
    </row>
    <row r="142" spans="1:11" ht="22.5" x14ac:dyDescent="0.15">
      <c r="B142" s="705"/>
      <c r="C142" s="207" t="s">
        <v>102</v>
      </c>
      <c r="D142" s="202" t="s">
        <v>103</v>
      </c>
      <c r="E142" s="207" t="s">
        <v>104</v>
      </c>
      <c r="F142" s="207" t="s">
        <v>105</v>
      </c>
      <c r="G142" s="207" t="s">
        <v>145</v>
      </c>
      <c r="H142" s="207" t="s">
        <v>106</v>
      </c>
      <c r="I142" s="707"/>
      <c r="J142" s="707"/>
      <c r="K142" s="704"/>
    </row>
    <row r="143" spans="1:11" ht="15" customHeight="1" x14ac:dyDescent="0.15">
      <c r="B143" s="203" t="s">
        <v>107</v>
      </c>
      <c r="C143" s="223"/>
      <c r="D143" s="224"/>
      <c r="E143" s="205"/>
      <c r="F143" s="205"/>
      <c r="G143" s="205"/>
      <c r="H143" s="205"/>
      <c r="I143" s="242"/>
      <c r="J143" s="243"/>
      <c r="K143" s="243"/>
    </row>
    <row r="144" spans="1:11" ht="15" customHeight="1" x14ac:dyDescent="0.15">
      <c r="B144" s="203" t="s">
        <v>108</v>
      </c>
      <c r="C144" s="205"/>
      <c r="D144" s="204"/>
      <c r="E144" s="205"/>
      <c r="F144" s="205"/>
      <c r="G144" s="205"/>
      <c r="H144" s="205"/>
      <c r="I144" s="242"/>
      <c r="J144" s="243"/>
      <c r="K144" s="243"/>
    </row>
    <row r="145" spans="1:11" ht="15" customHeight="1" x14ac:dyDescent="0.15">
      <c r="B145" s="203" t="s">
        <v>109</v>
      </c>
      <c r="C145" s="205"/>
      <c r="D145" s="204"/>
      <c r="E145" s="205"/>
      <c r="F145" s="205"/>
      <c r="G145" s="205"/>
      <c r="H145" s="205"/>
      <c r="I145" s="242"/>
      <c r="J145" s="243"/>
      <c r="K145" s="243"/>
    </row>
    <row r="146" spans="1:11" ht="15" customHeight="1" x14ac:dyDescent="0.15">
      <c r="B146" s="203" t="s">
        <v>110</v>
      </c>
      <c r="C146" s="205"/>
      <c r="D146" s="204"/>
      <c r="E146" s="205"/>
      <c r="F146" s="205"/>
      <c r="G146" s="205"/>
      <c r="H146" s="205"/>
      <c r="I146" s="242"/>
      <c r="J146" s="243"/>
      <c r="K146" s="243"/>
    </row>
    <row r="147" spans="1:11" ht="15" customHeight="1" x14ac:dyDescent="0.15">
      <c r="B147" s="203" t="s">
        <v>111</v>
      </c>
      <c r="C147" s="205"/>
      <c r="D147" s="204"/>
      <c r="E147" s="205"/>
      <c r="F147" s="205"/>
      <c r="G147" s="205"/>
      <c r="H147" s="205"/>
      <c r="I147" s="242"/>
      <c r="J147" s="243"/>
      <c r="K147" s="243"/>
    </row>
    <row r="148" spans="1:11" ht="15" customHeight="1" x14ac:dyDescent="0.15">
      <c r="B148" s="203" t="s">
        <v>112</v>
      </c>
      <c r="C148" s="205"/>
      <c r="D148" s="204"/>
      <c r="E148" s="205"/>
      <c r="F148" s="205"/>
      <c r="G148" s="205"/>
      <c r="H148" s="205"/>
      <c r="I148" s="242"/>
      <c r="J148" s="243"/>
      <c r="K148" s="243"/>
    </row>
    <row r="149" spans="1:11" ht="15" customHeight="1" x14ac:dyDescent="0.15">
      <c r="B149" s="203" t="s">
        <v>113</v>
      </c>
      <c r="C149" s="205"/>
      <c r="D149" s="204"/>
      <c r="E149" s="205"/>
      <c r="F149" s="205"/>
      <c r="G149" s="205"/>
      <c r="H149" s="205"/>
      <c r="I149" s="242"/>
      <c r="J149" s="243"/>
      <c r="K149" s="243"/>
    </row>
    <row r="150" spans="1:11" ht="15" customHeight="1" x14ac:dyDescent="0.15">
      <c r="B150" s="203" t="s">
        <v>114</v>
      </c>
      <c r="C150" s="205"/>
      <c r="D150" s="204"/>
      <c r="E150" s="205"/>
      <c r="F150" s="205"/>
      <c r="G150" s="205"/>
      <c r="H150" s="205"/>
      <c r="I150" s="242"/>
      <c r="J150" s="243"/>
      <c r="K150" s="243"/>
    </row>
    <row r="151" spans="1:11" ht="15" customHeight="1" x14ac:dyDescent="0.15">
      <c r="B151" s="203" t="s">
        <v>115</v>
      </c>
      <c r="C151" s="205"/>
      <c r="D151" s="204"/>
      <c r="E151" s="205"/>
      <c r="F151" s="205"/>
      <c r="G151" s="205"/>
      <c r="H151" s="205"/>
      <c r="I151" s="242"/>
      <c r="J151" s="243"/>
      <c r="K151" s="243"/>
    </row>
    <row r="152" spans="1:11" ht="15" customHeight="1" x14ac:dyDescent="0.15">
      <c r="B152" s="203" t="s">
        <v>116</v>
      </c>
      <c r="C152" s="205"/>
      <c r="D152" s="204"/>
      <c r="E152" s="205"/>
      <c r="F152" s="205"/>
      <c r="G152" s="205"/>
      <c r="H152" s="205"/>
      <c r="I152" s="242"/>
      <c r="J152" s="243"/>
      <c r="K152" s="243"/>
    </row>
    <row r="153" spans="1:11" ht="15" customHeight="1" x14ac:dyDescent="0.15">
      <c r="B153" s="203" t="s">
        <v>117</v>
      </c>
      <c r="C153" s="205"/>
      <c r="D153" s="204"/>
      <c r="E153" s="205"/>
      <c r="F153" s="205"/>
      <c r="G153" s="205"/>
      <c r="H153" s="205"/>
      <c r="I153" s="242"/>
      <c r="J153" s="243"/>
      <c r="K153" s="243"/>
    </row>
    <row r="154" spans="1:11" ht="15" customHeight="1" thickBot="1" x14ac:dyDescent="0.2">
      <c r="B154" s="203" t="s">
        <v>118</v>
      </c>
      <c r="C154" s="225"/>
      <c r="D154" s="226"/>
      <c r="E154" s="205"/>
      <c r="F154" s="205"/>
      <c r="G154" s="205"/>
      <c r="H154" s="205"/>
      <c r="I154" s="244"/>
      <c r="J154" s="243"/>
      <c r="K154" s="245"/>
    </row>
    <row r="155" spans="1:11" ht="30" customHeight="1" thickTop="1" thickBot="1" x14ac:dyDescent="0.2">
      <c r="B155" s="709" t="s">
        <v>119</v>
      </c>
      <c r="C155" s="709"/>
      <c r="D155" s="709"/>
      <c r="E155" s="709"/>
      <c r="F155" s="709"/>
      <c r="G155" s="709"/>
      <c r="H155" s="709"/>
      <c r="I155" s="710" t="s">
        <v>121</v>
      </c>
      <c r="J155" s="710"/>
      <c r="K155" s="206"/>
    </row>
    <row r="156" spans="1:11" ht="24.75" customHeight="1" thickTop="1" x14ac:dyDescent="0.15"/>
    <row r="157" spans="1:11" ht="30" customHeight="1" x14ac:dyDescent="0.15">
      <c r="A157" s="198">
        <f>A140+1</f>
        <v>10</v>
      </c>
      <c r="B157" s="220" t="s">
        <v>97</v>
      </c>
      <c r="C157" s="698"/>
      <c r="D157" s="699"/>
      <c r="E157" s="199" t="s">
        <v>98</v>
      </c>
      <c r="F157" s="200"/>
      <c r="G157" s="700"/>
      <c r="H157" s="701"/>
      <c r="I157" s="201" t="s">
        <v>136</v>
      </c>
      <c r="J157" s="702"/>
      <c r="K157" s="703"/>
    </row>
    <row r="158" spans="1:11" ht="15" customHeight="1" x14ac:dyDescent="0.15">
      <c r="B158" s="704" t="s">
        <v>120</v>
      </c>
      <c r="C158" s="706" t="s">
        <v>99</v>
      </c>
      <c r="D158" s="706"/>
      <c r="E158" s="706"/>
      <c r="F158" s="706"/>
      <c r="G158" s="706"/>
      <c r="H158" s="706"/>
      <c r="I158" s="704" t="s">
        <v>100</v>
      </c>
      <c r="J158" s="704" t="s">
        <v>101</v>
      </c>
      <c r="K158" s="708" t="s">
        <v>122</v>
      </c>
    </row>
    <row r="159" spans="1:11" ht="22.5" x14ac:dyDescent="0.15">
      <c r="B159" s="705"/>
      <c r="C159" s="207" t="s">
        <v>102</v>
      </c>
      <c r="D159" s="202" t="s">
        <v>103</v>
      </c>
      <c r="E159" s="207" t="s">
        <v>104</v>
      </c>
      <c r="F159" s="207" t="s">
        <v>105</v>
      </c>
      <c r="G159" s="207" t="s">
        <v>145</v>
      </c>
      <c r="H159" s="207" t="s">
        <v>106</v>
      </c>
      <c r="I159" s="707"/>
      <c r="J159" s="707"/>
      <c r="K159" s="704"/>
    </row>
    <row r="160" spans="1:11" ht="15" customHeight="1" x14ac:dyDescent="0.15">
      <c r="B160" s="203" t="s">
        <v>107</v>
      </c>
      <c r="C160" s="223"/>
      <c r="D160" s="224"/>
      <c r="E160" s="205"/>
      <c r="F160" s="205"/>
      <c r="G160" s="205"/>
      <c r="H160" s="205"/>
      <c r="I160" s="242"/>
      <c r="J160" s="243"/>
      <c r="K160" s="243"/>
    </row>
    <row r="161" spans="1:11" ht="15" customHeight="1" x14ac:dyDescent="0.15">
      <c r="B161" s="203" t="s">
        <v>108</v>
      </c>
      <c r="C161" s="205"/>
      <c r="D161" s="204"/>
      <c r="E161" s="205"/>
      <c r="F161" s="205"/>
      <c r="G161" s="205"/>
      <c r="H161" s="205"/>
      <c r="I161" s="242"/>
      <c r="J161" s="243"/>
      <c r="K161" s="243"/>
    </row>
    <row r="162" spans="1:11" ht="15" customHeight="1" x14ac:dyDescent="0.15">
      <c r="B162" s="203" t="s">
        <v>109</v>
      </c>
      <c r="C162" s="205"/>
      <c r="D162" s="204"/>
      <c r="E162" s="205"/>
      <c r="F162" s="205"/>
      <c r="G162" s="205"/>
      <c r="H162" s="205"/>
      <c r="I162" s="242"/>
      <c r="J162" s="243"/>
      <c r="K162" s="243"/>
    </row>
    <row r="163" spans="1:11" ht="15" customHeight="1" x14ac:dyDescent="0.15">
      <c r="B163" s="203" t="s">
        <v>110</v>
      </c>
      <c r="C163" s="205"/>
      <c r="D163" s="204"/>
      <c r="E163" s="205"/>
      <c r="F163" s="205"/>
      <c r="G163" s="205"/>
      <c r="H163" s="205"/>
      <c r="I163" s="242"/>
      <c r="J163" s="243"/>
      <c r="K163" s="243"/>
    </row>
    <row r="164" spans="1:11" ht="15" customHeight="1" x14ac:dyDescent="0.15">
      <c r="B164" s="203" t="s">
        <v>111</v>
      </c>
      <c r="C164" s="205"/>
      <c r="D164" s="204"/>
      <c r="E164" s="205"/>
      <c r="F164" s="205"/>
      <c r="G164" s="205"/>
      <c r="H164" s="205"/>
      <c r="I164" s="242"/>
      <c r="J164" s="243"/>
      <c r="K164" s="243"/>
    </row>
    <row r="165" spans="1:11" ht="15" customHeight="1" x14ac:dyDescent="0.15">
      <c r="B165" s="203" t="s">
        <v>112</v>
      </c>
      <c r="C165" s="205"/>
      <c r="D165" s="204"/>
      <c r="E165" s="205"/>
      <c r="F165" s="205"/>
      <c r="G165" s="205"/>
      <c r="H165" s="205"/>
      <c r="I165" s="242"/>
      <c r="J165" s="243"/>
      <c r="K165" s="243"/>
    </row>
    <row r="166" spans="1:11" ht="15" customHeight="1" x14ac:dyDescent="0.15">
      <c r="B166" s="203" t="s">
        <v>113</v>
      </c>
      <c r="C166" s="205"/>
      <c r="D166" s="204"/>
      <c r="E166" s="205"/>
      <c r="F166" s="205"/>
      <c r="G166" s="205"/>
      <c r="H166" s="205"/>
      <c r="I166" s="242"/>
      <c r="J166" s="243"/>
      <c r="K166" s="243"/>
    </row>
    <row r="167" spans="1:11" ht="15" customHeight="1" x14ac:dyDescent="0.15">
      <c r="B167" s="203" t="s">
        <v>114</v>
      </c>
      <c r="C167" s="205"/>
      <c r="D167" s="204"/>
      <c r="E167" s="205"/>
      <c r="F167" s="205"/>
      <c r="G167" s="205"/>
      <c r="H167" s="205"/>
      <c r="I167" s="242"/>
      <c r="J167" s="243"/>
      <c r="K167" s="243"/>
    </row>
    <row r="168" spans="1:11" ht="15" customHeight="1" x14ac:dyDescent="0.15">
      <c r="B168" s="203" t="s">
        <v>115</v>
      </c>
      <c r="C168" s="205"/>
      <c r="D168" s="204"/>
      <c r="E168" s="205"/>
      <c r="F168" s="205"/>
      <c r="G168" s="205"/>
      <c r="H168" s="205"/>
      <c r="I168" s="242"/>
      <c r="J168" s="243"/>
      <c r="K168" s="243"/>
    </row>
    <row r="169" spans="1:11" ht="15" customHeight="1" x14ac:dyDescent="0.15">
      <c r="B169" s="203" t="s">
        <v>116</v>
      </c>
      <c r="C169" s="205"/>
      <c r="D169" s="204"/>
      <c r="E169" s="205"/>
      <c r="F169" s="205"/>
      <c r="G169" s="205"/>
      <c r="H169" s="205"/>
      <c r="I169" s="242"/>
      <c r="J169" s="243"/>
      <c r="K169" s="243"/>
    </row>
    <row r="170" spans="1:11" ht="15" customHeight="1" x14ac:dyDescent="0.15">
      <c r="B170" s="203" t="s">
        <v>117</v>
      </c>
      <c r="C170" s="205"/>
      <c r="D170" s="204"/>
      <c r="E170" s="205"/>
      <c r="F170" s="205"/>
      <c r="G170" s="205"/>
      <c r="H170" s="205"/>
      <c r="I170" s="242"/>
      <c r="J170" s="243"/>
      <c r="K170" s="243"/>
    </row>
    <row r="171" spans="1:11" ht="15" customHeight="1" thickBot="1" x14ac:dyDescent="0.2">
      <c r="B171" s="203" t="s">
        <v>118</v>
      </c>
      <c r="C171" s="225"/>
      <c r="D171" s="226"/>
      <c r="E171" s="205"/>
      <c r="F171" s="205"/>
      <c r="G171" s="205"/>
      <c r="H171" s="205"/>
      <c r="I171" s="244"/>
      <c r="J171" s="243"/>
      <c r="K171" s="245"/>
    </row>
    <row r="172" spans="1:11" ht="30" customHeight="1" thickTop="1" thickBot="1" x14ac:dyDescent="0.2">
      <c r="B172" s="709" t="s">
        <v>119</v>
      </c>
      <c r="C172" s="709"/>
      <c r="D172" s="709"/>
      <c r="E172" s="709"/>
      <c r="F172" s="709"/>
      <c r="G172" s="709"/>
      <c r="H172" s="709"/>
      <c r="I172" s="710" t="s">
        <v>121</v>
      </c>
      <c r="J172" s="710"/>
      <c r="K172" s="206"/>
    </row>
    <row r="173" spans="1:11" ht="24.75" customHeight="1" thickTop="1" x14ac:dyDescent="0.15"/>
    <row r="174" spans="1:11" ht="30" customHeight="1" x14ac:dyDescent="0.15">
      <c r="A174" s="198">
        <f>A157+1</f>
        <v>11</v>
      </c>
      <c r="B174" s="220" t="s">
        <v>97</v>
      </c>
      <c r="C174" s="698"/>
      <c r="D174" s="699"/>
      <c r="E174" s="199" t="s">
        <v>98</v>
      </c>
      <c r="F174" s="200"/>
      <c r="G174" s="700"/>
      <c r="H174" s="701"/>
      <c r="I174" s="201" t="s">
        <v>136</v>
      </c>
      <c r="J174" s="702"/>
      <c r="K174" s="703"/>
    </row>
    <row r="175" spans="1:11" ht="15" customHeight="1" x14ac:dyDescent="0.15">
      <c r="B175" s="704" t="s">
        <v>120</v>
      </c>
      <c r="C175" s="706" t="s">
        <v>99</v>
      </c>
      <c r="D175" s="706"/>
      <c r="E175" s="706"/>
      <c r="F175" s="706"/>
      <c r="G175" s="706"/>
      <c r="H175" s="706"/>
      <c r="I175" s="704" t="s">
        <v>100</v>
      </c>
      <c r="J175" s="704" t="s">
        <v>101</v>
      </c>
      <c r="K175" s="708" t="s">
        <v>122</v>
      </c>
    </row>
    <row r="176" spans="1:11" ht="22.5" x14ac:dyDescent="0.15">
      <c r="B176" s="705"/>
      <c r="C176" s="207" t="s">
        <v>102</v>
      </c>
      <c r="D176" s="202" t="s">
        <v>103</v>
      </c>
      <c r="E176" s="207" t="s">
        <v>104</v>
      </c>
      <c r="F176" s="207" t="s">
        <v>105</v>
      </c>
      <c r="G176" s="207" t="s">
        <v>145</v>
      </c>
      <c r="H176" s="207" t="s">
        <v>106</v>
      </c>
      <c r="I176" s="707"/>
      <c r="J176" s="707"/>
      <c r="K176" s="704"/>
    </row>
    <row r="177" spans="1:11" ht="15" customHeight="1" x14ac:dyDescent="0.15">
      <c r="B177" s="203" t="s">
        <v>107</v>
      </c>
      <c r="C177" s="223"/>
      <c r="D177" s="224"/>
      <c r="E177" s="205"/>
      <c r="F177" s="205"/>
      <c r="G177" s="205"/>
      <c r="H177" s="205"/>
      <c r="I177" s="242"/>
      <c r="J177" s="243"/>
      <c r="K177" s="243"/>
    </row>
    <row r="178" spans="1:11" ht="15" customHeight="1" x14ac:dyDescent="0.15">
      <c r="B178" s="203" t="s">
        <v>108</v>
      </c>
      <c r="C178" s="205"/>
      <c r="D178" s="204"/>
      <c r="E178" s="205"/>
      <c r="F178" s="205"/>
      <c r="G178" s="205"/>
      <c r="H178" s="205"/>
      <c r="I178" s="242"/>
      <c r="J178" s="243"/>
      <c r="K178" s="243"/>
    </row>
    <row r="179" spans="1:11" ht="15" customHeight="1" x14ac:dyDescent="0.15">
      <c r="B179" s="203" t="s">
        <v>109</v>
      </c>
      <c r="C179" s="205"/>
      <c r="D179" s="204"/>
      <c r="E179" s="205"/>
      <c r="F179" s="205"/>
      <c r="G179" s="205"/>
      <c r="H179" s="205"/>
      <c r="I179" s="242"/>
      <c r="J179" s="243"/>
      <c r="K179" s="243"/>
    </row>
    <row r="180" spans="1:11" ht="15" customHeight="1" x14ac:dyDescent="0.15">
      <c r="B180" s="203" t="s">
        <v>110</v>
      </c>
      <c r="C180" s="205"/>
      <c r="D180" s="204"/>
      <c r="E180" s="205"/>
      <c r="F180" s="205"/>
      <c r="G180" s="205"/>
      <c r="H180" s="205"/>
      <c r="I180" s="242"/>
      <c r="J180" s="243"/>
      <c r="K180" s="243"/>
    </row>
    <row r="181" spans="1:11" ht="15" customHeight="1" x14ac:dyDescent="0.15">
      <c r="B181" s="203" t="s">
        <v>111</v>
      </c>
      <c r="C181" s="205"/>
      <c r="D181" s="204"/>
      <c r="E181" s="205"/>
      <c r="F181" s="205"/>
      <c r="G181" s="205"/>
      <c r="H181" s="205"/>
      <c r="I181" s="242"/>
      <c r="J181" s="243"/>
      <c r="K181" s="243"/>
    </row>
    <row r="182" spans="1:11" ht="15" customHeight="1" x14ac:dyDescent="0.15">
      <c r="B182" s="203" t="s">
        <v>112</v>
      </c>
      <c r="C182" s="205"/>
      <c r="D182" s="204"/>
      <c r="E182" s="205"/>
      <c r="F182" s="205"/>
      <c r="G182" s="205"/>
      <c r="H182" s="205"/>
      <c r="I182" s="242"/>
      <c r="J182" s="243"/>
      <c r="K182" s="243"/>
    </row>
    <row r="183" spans="1:11" ht="15" customHeight="1" x14ac:dyDescent="0.15">
      <c r="B183" s="203" t="s">
        <v>113</v>
      </c>
      <c r="C183" s="205"/>
      <c r="D183" s="204"/>
      <c r="E183" s="205"/>
      <c r="F183" s="205"/>
      <c r="G183" s="205"/>
      <c r="H183" s="205"/>
      <c r="I183" s="242"/>
      <c r="J183" s="243"/>
      <c r="K183" s="243"/>
    </row>
    <row r="184" spans="1:11" ht="15" customHeight="1" x14ac:dyDescent="0.15">
      <c r="B184" s="203" t="s">
        <v>114</v>
      </c>
      <c r="C184" s="205"/>
      <c r="D184" s="204"/>
      <c r="E184" s="205"/>
      <c r="F184" s="205"/>
      <c r="G184" s="205"/>
      <c r="H184" s="205"/>
      <c r="I184" s="242"/>
      <c r="J184" s="243"/>
      <c r="K184" s="243"/>
    </row>
    <row r="185" spans="1:11" ht="15" customHeight="1" x14ac:dyDescent="0.15">
      <c r="B185" s="203" t="s">
        <v>115</v>
      </c>
      <c r="C185" s="205"/>
      <c r="D185" s="204"/>
      <c r="E185" s="205"/>
      <c r="F185" s="205"/>
      <c r="G185" s="205"/>
      <c r="H185" s="205"/>
      <c r="I185" s="242"/>
      <c r="J185" s="243"/>
      <c r="K185" s="243"/>
    </row>
    <row r="186" spans="1:11" ht="15" customHeight="1" x14ac:dyDescent="0.15">
      <c r="B186" s="203" t="s">
        <v>116</v>
      </c>
      <c r="C186" s="205"/>
      <c r="D186" s="204"/>
      <c r="E186" s="205"/>
      <c r="F186" s="205"/>
      <c r="G186" s="205"/>
      <c r="H186" s="205"/>
      <c r="I186" s="242"/>
      <c r="J186" s="243"/>
      <c r="K186" s="243"/>
    </row>
    <row r="187" spans="1:11" ht="15" customHeight="1" x14ac:dyDescent="0.15">
      <c r="B187" s="203" t="s">
        <v>117</v>
      </c>
      <c r="C187" s="205"/>
      <c r="D187" s="204"/>
      <c r="E187" s="205"/>
      <c r="F187" s="205"/>
      <c r="G187" s="205"/>
      <c r="H187" s="205"/>
      <c r="I187" s="242"/>
      <c r="J187" s="243"/>
      <c r="K187" s="243"/>
    </row>
    <row r="188" spans="1:11" ht="15" customHeight="1" thickBot="1" x14ac:dyDescent="0.2">
      <c r="B188" s="203" t="s">
        <v>118</v>
      </c>
      <c r="C188" s="225"/>
      <c r="D188" s="226"/>
      <c r="E188" s="205"/>
      <c r="F188" s="205"/>
      <c r="G188" s="205"/>
      <c r="H188" s="205"/>
      <c r="I188" s="244"/>
      <c r="J188" s="243"/>
      <c r="K188" s="245"/>
    </row>
    <row r="189" spans="1:11" ht="30" customHeight="1" thickTop="1" thickBot="1" x14ac:dyDescent="0.2">
      <c r="B189" s="709" t="s">
        <v>119</v>
      </c>
      <c r="C189" s="709"/>
      <c r="D189" s="709"/>
      <c r="E189" s="709"/>
      <c r="F189" s="709"/>
      <c r="G189" s="709"/>
      <c r="H189" s="709"/>
      <c r="I189" s="710" t="s">
        <v>121</v>
      </c>
      <c r="J189" s="710"/>
      <c r="K189" s="206"/>
    </row>
    <row r="190" spans="1:11" ht="24.75" customHeight="1" thickTop="1" x14ac:dyDescent="0.15"/>
    <row r="191" spans="1:11" ht="30" customHeight="1" x14ac:dyDescent="0.15">
      <c r="A191" s="198">
        <f>A174+1</f>
        <v>12</v>
      </c>
      <c r="B191" s="220" t="s">
        <v>97</v>
      </c>
      <c r="C191" s="698"/>
      <c r="D191" s="699"/>
      <c r="E191" s="199" t="s">
        <v>98</v>
      </c>
      <c r="F191" s="200"/>
      <c r="G191" s="700"/>
      <c r="H191" s="701"/>
      <c r="I191" s="201" t="s">
        <v>136</v>
      </c>
      <c r="J191" s="702"/>
      <c r="K191" s="703"/>
    </row>
    <row r="192" spans="1:11" ht="15" customHeight="1" x14ac:dyDescent="0.15">
      <c r="B192" s="704" t="s">
        <v>120</v>
      </c>
      <c r="C192" s="706" t="s">
        <v>99</v>
      </c>
      <c r="D192" s="706"/>
      <c r="E192" s="706"/>
      <c r="F192" s="706"/>
      <c r="G192" s="706"/>
      <c r="H192" s="706"/>
      <c r="I192" s="704" t="s">
        <v>100</v>
      </c>
      <c r="J192" s="704" t="s">
        <v>101</v>
      </c>
      <c r="K192" s="708" t="s">
        <v>122</v>
      </c>
    </row>
    <row r="193" spans="1:11" ht="22.5" x14ac:dyDescent="0.15">
      <c r="B193" s="705"/>
      <c r="C193" s="207" t="s">
        <v>102</v>
      </c>
      <c r="D193" s="202" t="s">
        <v>103</v>
      </c>
      <c r="E193" s="207" t="s">
        <v>104</v>
      </c>
      <c r="F193" s="207" t="s">
        <v>105</v>
      </c>
      <c r="G193" s="207" t="s">
        <v>145</v>
      </c>
      <c r="H193" s="207" t="s">
        <v>106</v>
      </c>
      <c r="I193" s="707"/>
      <c r="J193" s="707"/>
      <c r="K193" s="704"/>
    </row>
    <row r="194" spans="1:11" ht="15" customHeight="1" x14ac:dyDescent="0.15">
      <c r="B194" s="203" t="s">
        <v>107</v>
      </c>
      <c r="C194" s="223"/>
      <c r="D194" s="224"/>
      <c r="E194" s="205"/>
      <c r="F194" s="205"/>
      <c r="G194" s="205"/>
      <c r="H194" s="205"/>
      <c r="I194" s="242"/>
      <c r="J194" s="243"/>
      <c r="K194" s="243"/>
    </row>
    <row r="195" spans="1:11" ht="15" customHeight="1" x14ac:dyDescent="0.15">
      <c r="B195" s="203" t="s">
        <v>108</v>
      </c>
      <c r="C195" s="205"/>
      <c r="D195" s="204"/>
      <c r="E195" s="205"/>
      <c r="F195" s="205"/>
      <c r="G195" s="205"/>
      <c r="H195" s="205"/>
      <c r="I195" s="242"/>
      <c r="J195" s="243"/>
      <c r="K195" s="243"/>
    </row>
    <row r="196" spans="1:11" ht="15" customHeight="1" x14ac:dyDescent="0.15">
      <c r="B196" s="203" t="s">
        <v>109</v>
      </c>
      <c r="C196" s="205"/>
      <c r="D196" s="204"/>
      <c r="E196" s="205"/>
      <c r="F196" s="205"/>
      <c r="G196" s="205"/>
      <c r="H196" s="205"/>
      <c r="I196" s="242"/>
      <c r="J196" s="243"/>
      <c r="K196" s="243"/>
    </row>
    <row r="197" spans="1:11" ht="15" customHeight="1" x14ac:dyDescent="0.15">
      <c r="B197" s="203" t="s">
        <v>110</v>
      </c>
      <c r="C197" s="205"/>
      <c r="D197" s="204"/>
      <c r="E197" s="205"/>
      <c r="F197" s="205"/>
      <c r="G197" s="205"/>
      <c r="H197" s="205"/>
      <c r="I197" s="242"/>
      <c r="J197" s="243"/>
      <c r="K197" s="243"/>
    </row>
    <row r="198" spans="1:11" ht="15" customHeight="1" x14ac:dyDescent="0.15">
      <c r="B198" s="203" t="s">
        <v>111</v>
      </c>
      <c r="C198" s="205"/>
      <c r="D198" s="204"/>
      <c r="E198" s="205"/>
      <c r="F198" s="205"/>
      <c r="G198" s="205"/>
      <c r="H198" s="205"/>
      <c r="I198" s="242"/>
      <c r="J198" s="243"/>
      <c r="K198" s="243"/>
    </row>
    <row r="199" spans="1:11" ht="15" customHeight="1" x14ac:dyDescent="0.15">
      <c r="B199" s="203" t="s">
        <v>112</v>
      </c>
      <c r="C199" s="205"/>
      <c r="D199" s="204"/>
      <c r="E199" s="205"/>
      <c r="F199" s="205"/>
      <c r="G199" s="205"/>
      <c r="H199" s="205"/>
      <c r="I199" s="242"/>
      <c r="J199" s="243"/>
      <c r="K199" s="243"/>
    </row>
    <row r="200" spans="1:11" ht="15" customHeight="1" x14ac:dyDescent="0.15">
      <c r="B200" s="203" t="s">
        <v>113</v>
      </c>
      <c r="C200" s="205"/>
      <c r="D200" s="204"/>
      <c r="E200" s="205"/>
      <c r="F200" s="205"/>
      <c r="G200" s="205"/>
      <c r="H200" s="205"/>
      <c r="I200" s="242"/>
      <c r="J200" s="243"/>
      <c r="K200" s="243"/>
    </row>
    <row r="201" spans="1:11" ht="15" customHeight="1" x14ac:dyDescent="0.15">
      <c r="B201" s="203" t="s">
        <v>114</v>
      </c>
      <c r="C201" s="205"/>
      <c r="D201" s="204"/>
      <c r="E201" s="205"/>
      <c r="F201" s="205"/>
      <c r="G201" s="205"/>
      <c r="H201" s="205"/>
      <c r="I201" s="242"/>
      <c r="J201" s="243"/>
      <c r="K201" s="243"/>
    </row>
    <row r="202" spans="1:11" ht="15" customHeight="1" x14ac:dyDescent="0.15">
      <c r="B202" s="203" t="s">
        <v>115</v>
      </c>
      <c r="C202" s="205"/>
      <c r="D202" s="204"/>
      <c r="E202" s="205"/>
      <c r="F202" s="205"/>
      <c r="G202" s="205"/>
      <c r="H202" s="205"/>
      <c r="I202" s="242"/>
      <c r="J202" s="243"/>
      <c r="K202" s="243"/>
    </row>
    <row r="203" spans="1:11" ht="15" customHeight="1" x14ac:dyDescent="0.15">
      <c r="B203" s="203" t="s">
        <v>116</v>
      </c>
      <c r="C203" s="205"/>
      <c r="D203" s="204"/>
      <c r="E203" s="205"/>
      <c r="F203" s="205"/>
      <c r="G203" s="205"/>
      <c r="H203" s="205"/>
      <c r="I203" s="242"/>
      <c r="J203" s="243"/>
      <c r="K203" s="243"/>
    </row>
    <row r="204" spans="1:11" ht="15" customHeight="1" x14ac:dyDescent="0.15">
      <c r="B204" s="203" t="s">
        <v>117</v>
      </c>
      <c r="C204" s="205"/>
      <c r="D204" s="204"/>
      <c r="E204" s="205"/>
      <c r="F204" s="205"/>
      <c r="G204" s="205"/>
      <c r="H204" s="205"/>
      <c r="I204" s="242"/>
      <c r="J204" s="243"/>
      <c r="K204" s="243"/>
    </row>
    <row r="205" spans="1:11" ht="15" customHeight="1" thickBot="1" x14ac:dyDescent="0.2">
      <c r="B205" s="203" t="s">
        <v>118</v>
      </c>
      <c r="C205" s="225"/>
      <c r="D205" s="226"/>
      <c r="E205" s="205"/>
      <c r="F205" s="205"/>
      <c r="G205" s="205"/>
      <c r="H205" s="205"/>
      <c r="I205" s="244"/>
      <c r="J205" s="243"/>
      <c r="K205" s="245"/>
    </row>
    <row r="206" spans="1:11" ht="30" customHeight="1" thickTop="1" thickBot="1" x14ac:dyDescent="0.2">
      <c r="B206" s="709" t="s">
        <v>119</v>
      </c>
      <c r="C206" s="709"/>
      <c r="D206" s="709"/>
      <c r="E206" s="709"/>
      <c r="F206" s="709"/>
      <c r="G206" s="709"/>
      <c r="H206" s="709"/>
      <c r="I206" s="710" t="s">
        <v>121</v>
      </c>
      <c r="J206" s="710"/>
      <c r="K206" s="206"/>
    </row>
    <row r="207" spans="1:11" ht="24.75" customHeight="1" thickTop="1" x14ac:dyDescent="0.15"/>
    <row r="208" spans="1:11" ht="30" customHeight="1" x14ac:dyDescent="0.15">
      <c r="A208" s="198">
        <f>A191+1</f>
        <v>13</v>
      </c>
      <c r="B208" s="220" t="s">
        <v>97</v>
      </c>
      <c r="C208" s="698"/>
      <c r="D208" s="699"/>
      <c r="E208" s="199" t="s">
        <v>98</v>
      </c>
      <c r="F208" s="200"/>
      <c r="G208" s="700"/>
      <c r="H208" s="701"/>
      <c r="I208" s="201" t="s">
        <v>136</v>
      </c>
      <c r="J208" s="702"/>
      <c r="K208" s="703"/>
    </row>
    <row r="209" spans="2:11" ht="15" customHeight="1" x14ac:dyDescent="0.15">
      <c r="B209" s="704" t="s">
        <v>120</v>
      </c>
      <c r="C209" s="706" t="s">
        <v>99</v>
      </c>
      <c r="D209" s="706"/>
      <c r="E209" s="706"/>
      <c r="F209" s="706"/>
      <c r="G209" s="706"/>
      <c r="H209" s="706"/>
      <c r="I209" s="704" t="s">
        <v>100</v>
      </c>
      <c r="J209" s="704" t="s">
        <v>101</v>
      </c>
      <c r="K209" s="708" t="s">
        <v>122</v>
      </c>
    </row>
    <row r="210" spans="2:11" ht="22.5" x14ac:dyDescent="0.15">
      <c r="B210" s="705"/>
      <c r="C210" s="207" t="s">
        <v>102</v>
      </c>
      <c r="D210" s="202" t="s">
        <v>103</v>
      </c>
      <c r="E210" s="207" t="s">
        <v>104</v>
      </c>
      <c r="F210" s="207" t="s">
        <v>105</v>
      </c>
      <c r="G210" s="207" t="s">
        <v>145</v>
      </c>
      <c r="H210" s="207" t="s">
        <v>106</v>
      </c>
      <c r="I210" s="707"/>
      <c r="J210" s="707"/>
      <c r="K210" s="704"/>
    </row>
    <row r="211" spans="2:11" ht="15" customHeight="1" x14ac:dyDescent="0.15">
      <c r="B211" s="203" t="s">
        <v>107</v>
      </c>
      <c r="C211" s="223"/>
      <c r="D211" s="224"/>
      <c r="E211" s="205"/>
      <c r="F211" s="205"/>
      <c r="G211" s="205"/>
      <c r="H211" s="205"/>
      <c r="I211" s="242"/>
      <c r="J211" s="243"/>
      <c r="K211" s="243"/>
    </row>
    <row r="212" spans="2:11" ht="15" customHeight="1" x14ac:dyDescent="0.15">
      <c r="B212" s="203" t="s">
        <v>108</v>
      </c>
      <c r="C212" s="205"/>
      <c r="D212" s="204"/>
      <c r="E212" s="205"/>
      <c r="F212" s="205"/>
      <c r="G212" s="205"/>
      <c r="H212" s="205"/>
      <c r="I212" s="242"/>
      <c r="J212" s="243"/>
      <c r="K212" s="243"/>
    </row>
    <row r="213" spans="2:11" ht="15" customHeight="1" x14ac:dyDescent="0.15">
      <c r="B213" s="203" t="s">
        <v>109</v>
      </c>
      <c r="C213" s="205"/>
      <c r="D213" s="204"/>
      <c r="E213" s="205"/>
      <c r="F213" s="205"/>
      <c r="G213" s="205"/>
      <c r="H213" s="205"/>
      <c r="I213" s="242"/>
      <c r="J213" s="243"/>
      <c r="K213" s="243"/>
    </row>
    <row r="214" spans="2:11" ht="15" customHeight="1" x14ac:dyDescent="0.15">
      <c r="B214" s="203" t="s">
        <v>110</v>
      </c>
      <c r="C214" s="205"/>
      <c r="D214" s="204"/>
      <c r="E214" s="205"/>
      <c r="F214" s="205"/>
      <c r="G214" s="205"/>
      <c r="H214" s="205"/>
      <c r="I214" s="242"/>
      <c r="J214" s="243"/>
      <c r="K214" s="243"/>
    </row>
    <row r="215" spans="2:11" ht="15" customHeight="1" x14ac:dyDescent="0.15">
      <c r="B215" s="203" t="s">
        <v>111</v>
      </c>
      <c r="C215" s="205"/>
      <c r="D215" s="204"/>
      <c r="E215" s="205"/>
      <c r="F215" s="205"/>
      <c r="G215" s="205"/>
      <c r="H215" s="205"/>
      <c r="I215" s="242"/>
      <c r="J215" s="243"/>
      <c r="K215" s="243"/>
    </row>
    <row r="216" spans="2:11" ht="15" customHeight="1" x14ac:dyDescent="0.15">
      <c r="B216" s="203" t="s">
        <v>112</v>
      </c>
      <c r="C216" s="205"/>
      <c r="D216" s="204"/>
      <c r="E216" s="205"/>
      <c r="F216" s="205"/>
      <c r="G216" s="205"/>
      <c r="H216" s="205"/>
      <c r="I216" s="242"/>
      <c r="J216" s="243"/>
      <c r="K216" s="243"/>
    </row>
    <row r="217" spans="2:11" ht="15" customHeight="1" x14ac:dyDescent="0.15">
      <c r="B217" s="203" t="s">
        <v>113</v>
      </c>
      <c r="C217" s="205"/>
      <c r="D217" s="204"/>
      <c r="E217" s="205"/>
      <c r="F217" s="205"/>
      <c r="G217" s="205"/>
      <c r="H217" s="205"/>
      <c r="I217" s="242"/>
      <c r="J217" s="243"/>
      <c r="K217" s="243"/>
    </row>
    <row r="218" spans="2:11" ht="15" customHeight="1" x14ac:dyDescent="0.15">
      <c r="B218" s="203" t="s">
        <v>114</v>
      </c>
      <c r="C218" s="205"/>
      <c r="D218" s="204"/>
      <c r="E218" s="205"/>
      <c r="F218" s="205"/>
      <c r="G218" s="205"/>
      <c r="H218" s="205"/>
      <c r="I218" s="242"/>
      <c r="J218" s="243"/>
      <c r="K218" s="243"/>
    </row>
    <row r="219" spans="2:11" ht="15" customHeight="1" x14ac:dyDescent="0.15">
      <c r="B219" s="203" t="s">
        <v>115</v>
      </c>
      <c r="C219" s="205"/>
      <c r="D219" s="204"/>
      <c r="E219" s="205"/>
      <c r="F219" s="205"/>
      <c r="G219" s="205"/>
      <c r="H219" s="205"/>
      <c r="I219" s="242"/>
      <c r="J219" s="243"/>
      <c r="K219" s="243"/>
    </row>
    <row r="220" spans="2:11" ht="15" customHeight="1" x14ac:dyDescent="0.15">
      <c r="B220" s="203" t="s">
        <v>116</v>
      </c>
      <c r="C220" s="205"/>
      <c r="D220" s="204"/>
      <c r="E220" s="205"/>
      <c r="F220" s="205"/>
      <c r="G220" s="205"/>
      <c r="H220" s="205"/>
      <c r="I220" s="242"/>
      <c r="J220" s="243"/>
      <c r="K220" s="243"/>
    </row>
    <row r="221" spans="2:11" ht="15" customHeight="1" x14ac:dyDescent="0.15">
      <c r="B221" s="203" t="s">
        <v>117</v>
      </c>
      <c r="C221" s="205"/>
      <c r="D221" s="204"/>
      <c r="E221" s="205"/>
      <c r="F221" s="205"/>
      <c r="G221" s="205"/>
      <c r="H221" s="205"/>
      <c r="I221" s="242"/>
      <c r="J221" s="243"/>
      <c r="K221" s="243"/>
    </row>
    <row r="222" spans="2:11" ht="15" customHeight="1" thickBot="1" x14ac:dyDescent="0.2">
      <c r="B222" s="203" t="s">
        <v>118</v>
      </c>
      <c r="C222" s="225"/>
      <c r="D222" s="226"/>
      <c r="E222" s="205"/>
      <c r="F222" s="205"/>
      <c r="G222" s="205"/>
      <c r="H222" s="205"/>
      <c r="I222" s="244"/>
      <c r="J222" s="243"/>
      <c r="K222" s="245"/>
    </row>
    <row r="223" spans="2:11" ht="30" customHeight="1" thickTop="1" thickBot="1" x14ac:dyDescent="0.2">
      <c r="B223" s="709" t="s">
        <v>119</v>
      </c>
      <c r="C223" s="709"/>
      <c r="D223" s="709"/>
      <c r="E223" s="709"/>
      <c r="F223" s="709"/>
      <c r="G223" s="709"/>
      <c r="H223" s="709"/>
      <c r="I223" s="710" t="s">
        <v>121</v>
      </c>
      <c r="J223" s="710"/>
      <c r="K223" s="206"/>
    </row>
    <row r="224" spans="2:11" ht="24.75" customHeight="1" thickTop="1" x14ac:dyDescent="0.15"/>
    <row r="225" spans="1:11" ht="30" customHeight="1" x14ac:dyDescent="0.15">
      <c r="A225" s="198">
        <f>A208+1</f>
        <v>14</v>
      </c>
      <c r="B225" s="220" t="s">
        <v>97</v>
      </c>
      <c r="C225" s="698"/>
      <c r="D225" s="699"/>
      <c r="E225" s="199" t="s">
        <v>98</v>
      </c>
      <c r="F225" s="200"/>
      <c r="G225" s="700"/>
      <c r="H225" s="701"/>
      <c r="I225" s="201" t="s">
        <v>136</v>
      </c>
      <c r="J225" s="702"/>
      <c r="K225" s="703"/>
    </row>
    <row r="226" spans="1:11" ht="15" customHeight="1" x14ac:dyDescent="0.15">
      <c r="B226" s="704" t="s">
        <v>120</v>
      </c>
      <c r="C226" s="706" t="s">
        <v>99</v>
      </c>
      <c r="D226" s="706"/>
      <c r="E226" s="706"/>
      <c r="F226" s="706"/>
      <c r="G226" s="706"/>
      <c r="H226" s="706"/>
      <c r="I226" s="704" t="s">
        <v>100</v>
      </c>
      <c r="J226" s="704" t="s">
        <v>101</v>
      </c>
      <c r="K226" s="708" t="s">
        <v>122</v>
      </c>
    </row>
    <row r="227" spans="1:11" ht="22.5" x14ac:dyDescent="0.15">
      <c r="B227" s="705"/>
      <c r="C227" s="207" t="s">
        <v>102</v>
      </c>
      <c r="D227" s="202" t="s">
        <v>103</v>
      </c>
      <c r="E227" s="207" t="s">
        <v>104</v>
      </c>
      <c r="F227" s="207" t="s">
        <v>105</v>
      </c>
      <c r="G227" s="207" t="s">
        <v>145</v>
      </c>
      <c r="H227" s="207" t="s">
        <v>106</v>
      </c>
      <c r="I227" s="707"/>
      <c r="J227" s="707"/>
      <c r="K227" s="704"/>
    </row>
    <row r="228" spans="1:11" ht="15" customHeight="1" x14ac:dyDescent="0.15">
      <c r="B228" s="203" t="s">
        <v>107</v>
      </c>
      <c r="C228" s="223"/>
      <c r="D228" s="224"/>
      <c r="E228" s="205"/>
      <c r="F228" s="205"/>
      <c r="G228" s="205"/>
      <c r="H228" s="205"/>
      <c r="I228" s="242"/>
      <c r="J228" s="243"/>
      <c r="K228" s="243"/>
    </row>
    <row r="229" spans="1:11" ht="15" customHeight="1" x14ac:dyDescent="0.15">
      <c r="B229" s="203" t="s">
        <v>108</v>
      </c>
      <c r="C229" s="205"/>
      <c r="D229" s="204"/>
      <c r="E229" s="205"/>
      <c r="F229" s="205"/>
      <c r="G229" s="205"/>
      <c r="H229" s="205"/>
      <c r="I229" s="242"/>
      <c r="J229" s="243"/>
      <c r="K229" s="243"/>
    </row>
    <row r="230" spans="1:11" ht="15" customHeight="1" x14ac:dyDescent="0.15">
      <c r="B230" s="203" t="s">
        <v>109</v>
      </c>
      <c r="C230" s="205"/>
      <c r="D230" s="204"/>
      <c r="E230" s="205"/>
      <c r="F230" s="205"/>
      <c r="G230" s="205"/>
      <c r="H230" s="205"/>
      <c r="I230" s="242"/>
      <c r="J230" s="243"/>
      <c r="K230" s="243"/>
    </row>
    <row r="231" spans="1:11" ht="15" customHeight="1" x14ac:dyDescent="0.15">
      <c r="B231" s="203" t="s">
        <v>110</v>
      </c>
      <c r="C231" s="205"/>
      <c r="D231" s="204"/>
      <c r="E231" s="205"/>
      <c r="F231" s="205"/>
      <c r="G231" s="205"/>
      <c r="H231" s="205"/>
      <c r="I231" s="242"/>
      <c r="J231" s="243"/>
      <c r="K231" s="243"/>
    </row>
    <row r="232" spans="1:11" ht="15" customHeight="1" x14ac:dyDescent="0.15">
      <c r="B232" s="203" t="s">
        <v>111</v>
      </c>
      <c r="C232" s="205"/>
      <c r="D232" s="204"/>
      <c r="E232" s="205"/>
      <c r="F232" s="205"/>
      <c r="G232" s="205"/>
      <c r="H232" s="205"/>
      <c r="I232" s="242"/>
      <c r="J232" s="243"/>
      <c r="K232" s="243"/>
    </row>
    <row r="233" spans="1:11" ht="15" customHeight="1" x14ac:dyDescent="0.15">
      <c r="B233" s="203" t="s">
        <v>112</v>
      </c>
      <c r="C233" s="205"/>
      <c r="D233" s="204"/>
      <c r="E233" s="205"/>
      <c r="F233" s="205"/>
      <c r="G233" s="205"/>
      <c r="H233" s="205"/>
      <c r="I233" s="242"/>
      <c r="J233" s="243"/>
      <c r="K233" s="243"/>
    </row>
    <row r="234" spans="1:11" ht="15" customHeight="1" x14ac:dyDescent="0.15">
      <c r="B234" s="203" t="s">
        <v>113</v>
      </c>
      <c r="C234" s="205"/>
      <c r="D234" s="204"/>
      <c r="E234" s="205"/>
      <c r="F234" s="205"/>
      <c r="G234" s="205"/>
      <c r="H234" s="205"/>
      <c r="I234" s="242"/>
      <c r="J234" s="243"/>
      <c r="K234" s="243"/>
    </row>
    <row r="235" spans="1:11" ht="15" customHeight="1" x14ac:dyDescent="0.15">
      <c r="B235" s="203" t="s">
        <v>114</v>
      </c>
      <c r="C235" s="205"/>
      <c r="D235" s="204"/>
      <c r="E235" s="205"/>
      <c r="F235" s="205"/>
      <c r="G235" s="205"/>
      <c r="H235" s="205"/>
      <c r="I235" s="242"/>
      <c r="J235" s="243"/>
      <c r="K235" s="243"/>
    </row>
    <row r="236" spans="1:11" ht="15" customHeight="1" x14ac:dyDescent="0.15">
      <c r="B236" s="203" t="s">
        <v>115</v>
      </c>
      <c r="C236" s="205"/>
      <c r="D236" s="204"/>
      <c r="E236" s="205"/>
      <c r="F236" s="205"/>
      <c r="G236" s="205"/>
      <c r="H236" s="205"/>
      <c r="I236" s="242"/>
      <c r="J236" s="243"/>
      <c r="K236" s="243"/>
    </row>
    <row r="237" spans="1:11" ht="15" customHeight="1" x14ac:dyDescent="0.15">
      <c r="B237" s="203" t="s">
        <v>116</v>
      </c>
      <c r="C237" s="205"/>
      <c r="D237" s="204"/>
      <c r="E237" s="205"/>
      <c r="F237" s="205"/>
      <c r="G237" s="205"/>
      <c r="H237" s="205"/>
      <c r="I237" s="242"/>
      <c r="J237" s="243"/>
      <c r="K237" s="243"/>
    </row>
    <row r="238" spans="1:11" ht="15" customHeight="1" x14ac:dyDescent="0.15">
      <c r="B238" s="203" t="s">
        <v>117</v>
      </c>
      <c r="C238" s="205"/>
      <c r="D238" s="204"/>
      <c r="E238" s="205"/>
      <c r="F238" s="205"/>
      <c r="G238" s="205"/>
      <c r="H238" s="205"/>
      <c r="I238" s="242"/>
      <c r="J238" s="243"/>
      <c r="K238" s="243"/>
    </row>
    <row r="239" spans="1:11" ht="15" customHeight="1" thickBot="1" x14ac:dyDescent="0.2">
      <c r="B239" s="203" t="s">
        <v>118</v>
      </c>
      <c r="C239" s="225"/>
      <c r="D239" s="226"/>
      <c r="E239" s="205"/>
      <c r="F239" s="205"/>
      <c r="G239" s="205"/>
      <c r="H239" s="205"/>
      <c r="I239" s="244"/>
      <c r="J239" s="243"/>
      <c r="K239" s="245"/>
    </row>
    <row r="240" spans="1:11" ht="30" customHeight="1" thickTop="1" thickBot="1" x14ac:dyDescent="0.2">
      <c r="B240" s="709" t="s">
        <v>119</v>
      </c>
      <c r="C240" s="709"/>
      <c r="D240" s="709"/>
      <c r="E240" s="709"/>
      <c r="F240" s="709"/>
      <c r="G240" s="709"/>
      <c r="H240" s="709"/>
      <c r="I240" s="710" t="s">
        <v>121</v>
      </c>
      <c r="J240" s="710"/>
      <c r="K240" s="206"/>
    </row>
    <row r="241" spans="1:11" ht="24.75" customHeight="1" thickTop="1" x14ac:dyDescent="0.15"/>
    <row r="242" spans="1:11" ht="30" customHeight="1" x14ac:dyDescent="0.15">
      <c r="A242" s="198">
        <f>A225+1</f>
        <v>15</v>
      </c>
      <c r="B242" s="220" t="s">
        <v>97</v>
      </c>
      <c r="C242" s="698"/>
      <c r="D242" s="699"/>
      <c r="E242" s="199" t="s">
        <v>98</v>
      </c>
      <c r="F242" s="200"/>
      <c r="G242" s="700"/>
      <c r="H242" s="701"/>
      <c r="I242" s="201" t="s">
        <v>136</v>
      </c>
      <c r="J242" s="702"/>
      <c r="K242" s="703"/>
    </row>
    <row r="243" spans="1:11" ht="15" customHeight="1" x14ac:dyDescent="0.15">
      <c r="B243" s="704" t="s">
        <v>120</v>
      </c>
      <c r="C243" s="706" t="s">
        <v>99</v>
      </c>
      <c r="D243" s="706"/>
      <c r="E243" s="706"/>
      <c r="F243" s="706"/>
      <c r="G243" s="706"/>
      <c r="H243" s="706"/>
      <c r="I243" s="704" t="s">
        <v>100</v>
      </c>
      <c r="J243" s="704" t="s">
        <v>101</v>
      </c>
      <c r="K243" s="708" t="s">
        <v>122</v>
      </c>
    </row>
    <row r="244" spans="1:11" ht="22.5" x14ac:dyDescent="0.15">
      <c r="B244" s="705"/>
      <c r="C244" s="207" t="s">
        <v>102</v>
      </c>
      <c r="D244" s="202" t="s">
        <v>103</v>
      </c>
      <c r="E244" s="207" t="s">
        <v>104</v>
      </c>
      <c r="F244" s="207" t="s">
        <v>105</v>
      </c>
      <c r="G244" s="207" t="s">
        <v>145</v>
      </c>
      <c r="H244" s="207" t="s">
        <v>106</v>
      </c>
      <c r="I244" s="707"/>
      <c r="J244" s="707"/>
      <c r="K244" s="704"/>
    </row>
    <row r="245" spans="1:11" ht="15" customHeight="1" x14ac:dyDescent="0.15">
      <c r="B245" s="203" t="s">
        <v>107</v>
      </c>
      <c r="C245" s="223"/>
      <c r="D245" s="224"/>
      <c r="E245" s="205"/>
      <c r="F245" s="205"/>
      <c r="G245" s="205"/>
      <c r="H245" s="205"/>
      <c r="I245" s="242"/>
      <c r="J245" s="243"/>
      <c r="K245" s="243"/>
    </row>
    <row r="246" spans="1:11" ht="15" customHeight="1" x14ac:dyDescent="0.15">
      <c r="B246" s="203" t="s">
        <v>108</v>
      </c>
      <c r="C246" s="205"/>
      <c r="D246" s="204"/>
      <c r="E246" s="205"/>
      <c r="F246" s="205"/>
      <c r="G246" s="205"/>
      <c r="H246" s="205"/>
      <c r="I246" s="242"/>
      <c r="J246" s="243"/>
      <c r="K246" s="243"/>
    </row>
    <row r="247" spans="1:11" ht="15" customHeight="1" x14ac:dyDescent="0.15">
      <c r="B247" s="203" t="s">
        <v>109</v>
      </c>
      <c r="C247" s="205"/>
      <c r="D247" s="204"/>
      <c r="E247" s="205"/>
      <c r="F247" s="205"/>
      <c r="G247" s="205"/>
      <c r="H247" s="205"/>
      <c r="I247" s="242"/>
      <c r="J247" s="243"/>
      <c r="K247" s="243"/>
    </row>
    <row r="248" spans="1:11" ht="15" customHeight="1" x14ac:dyDescent="0.15">
      <c r="B248" s="203" t="s">
        <v>110</v>
      </c>
      <c r="C248" s="205"/>
      <c r="D248" s="204"/>
      <c r="E248" s="205"/>
      <c r="F248" s="205"/>
      <c r="G248" s="205"/>
      <c r="H248" s="205"/>
      <c r="I248" s="242"/>
      <c r="J248" s="243"/>
      <c r="K248" s="243"/>
    </row>
    <row r="249" spans="1:11" ht="15" customHeight="1" x14ac:dyDescent="0.15">
      <c r="B249" s="203" t="s">
        <v>111</v>
      </c>
      <c r="C249" s="205"/>
      <c r="D249" s="204"/>
      <c r="E249" s="205"/>
      <c r="F249" s="205"/>
      <c r="G249" s="205"/>
      <c r="H249" s="205"/>
      <c r="I249" s="242"/>
      <c r="J249" s="243"/>
      <c r="K249" s="243"/>
    </row>
    <row r="250" spans="1:11" ht="15" customHeight="1" x14ac:dyDescent="0.15">
      <c r="B250" s="203" t="s">
        <v>112</v>
      </c>
      <c r="C250" s="205"/>
      <c r="D250" s="204"/>
      <c r="E250" s="205"/>
      <c r="F250" s="205"/>
      <c r="G250" s="205"/>
      <c r="H250" s="205"/>
      <c r="I250" s="242"/>
      <c r="J250" s="243"/>
      <c r="K250" s="243"/>
    </row>
    <row r="251" spans="1:11" ht="15" customHeight="1" x14ac:dyDescent="0.15">
      <c r="B251" s="203" t="s">
        <v>113</v>
      </c>
      <c r="C251" s="205"/>
      <c r="D251" s="204"/>
      <c r="E251" s="205"/>
      <c r="F251" s="205"/>
      <c r="G251" s="205"/>
      <c r="H251" s="205"/>
      <c r="I251" s="242"/>
      <c r="J251" s="243"/>
      <c r="K251" s="243"/>
    </row>
    <row r="252" spans="1:11" ht="15" customHeight="1" x14ac:dyDescent="0.15">
      <c r="B252" s="203" t="s">
        <v>114</v>
      </c>
      <c r="C252" s="205"/>
      <c r="D252" s="204"/>
      <c r="E252" s="205"/>
      <c r="F252" s="205"/>
      <c r="G252" s="205"/>
      <c r="H252" s="205"/>
      <c r="I252" s="242"/>
      <c r="J252" s="243"/>
      <c r="K252" s="243"/>
    </row>
    <row r="253" spans="1:11" ht="15" customHeight="1" x14ac:dyDescent="0.15">
      <c r="B253" s="203" t="s">
        <v>115</v>
      </c>
      <c r="C253" s="205"/>
      <c r="D253" s="204"/>
      <c r="E253" s="205"/>
      <c r="F253" s="205"/>
      <c r="G253" s="205"/>
      <c r="H253" s="205"/>
      <c r="I253" s="242"/>
      <c r="J253" s="243"/>
      <c r="K253" s="243"/>
    </row>
    <row r="254" spans="1:11" ht="15" customHeight="1" x14ac:dyDescent="0.15">
      <c r="B254" s="203" t="s">
        <v>116</v>
      </c>
      <c r="C254" s="205"/>
      <c r="D254" s="204"/>
      <c r="E254" s="205"/>
      <c r="F254" s="205"/>
      <c r="G254" s="205"/>
      <c r="H254" s="205"/>
      <c r="I254" s="242"/>
      <c r="J254" s="243"/>
      <c r="K254" s="243"/>
    </row>
    <row r="255" spans="1:11" ht="15" customHeight="1" x14ac:dyDescent="0.15">
      <c r="B255" s="203" t="s">
        <v>117</v>
      </c>
      <c r="C255" s="205"/>
      <c r="D255" s="204"/>
      <c r="E255" s="205"/>
      <c r="F255" s="205"/>
      <c r="G255" s="205"/>
      <c r="H255" s="205"/>
      <c r="I255" s="242"/>
      <c r="J255" s="243"/>
      <c r="K255" s="243"/>
    </row>
    <row r="256" spans="1:11" ht="15" customHeight="1" thickBot="1" x14ac:dyDescent="0.2">
      <c r="B256" s="203" t="s">
        <v>118</v>
      </c>
      <c r="C256" s="225"/>
      <c r="D256" s="226"/>
      <c r="E256" s="205"/>
      <c r="F256" s="205"/>
      <c r="G256" s="205"/>
      <c r="H256" s="205"/>
      <c r="I256" s="244"/>
      <c r="J256" s="243"/>
      <c r="K256" s="245"/>
    </row>
    <row r="257" spans="1:11" ht="15" customHeight="1" thickTop="1" thickBot="1" x14ac:dyDescent="0.2">
      <c r="B257" s="709" t="s">
        <v>119</v>
      </c>
      <c r="C257" s="709"/>
      <c r="D257" s="709"/>
      <c r="E257" s="709"/>
      <c r="F257" s="709"/>
      <c r="G257" s="709"/>
      <c r="H257" s="709"/>
      <c r="I257" s="710" t="s">
        <v>121</v>
      </c>
      <c r="J257" s="710"/>
      <c r="K257" s="206"/>
    </row>
    <row r="258" spans="1:11" ht="24.75" customHeight="1" thickTop="1" x14ac:dyDescent="0.15"/>
    <row r="259" spans="1:11" ht="30" customHeight="1" x14ac:dyDescent="0.15">
      <c r="A259" s="198">
        <f>A242+1</f>
        <v>16</v>
      </c>
      <c r="B259" s="220" t="s">
        <v>97</v>
      </c>
      <c r="C259" s="698"/>
      <c r="D259" s="699"/>
      <c r="E259" s="199" t="s">
        <v>98</v>
      </c>
      <c r="F259" s="200"/>
      <c r="G259" s="700"/>
      <c r="H259" s="701"/>
      <c r="I259" s="201" t="s">
        <v>136</v>
      </c>
      <c r="J259" s="702"/>
      <c r="K259" s="703"/>
    </row>
    <row r="260" spans="1:11" ht="15" customHeight="1" x14ac:dyDescent="0.15">
      <c r="B260" s="704" t="s">
        <v>120</v>
      </c>
      <c r="C260" s="706" t="s">
        <v>99</v>
      </c>
      <c r="D260" s="706"/>
      <c r="E260" s="706"/>
      <c r="F260" s="706"/>
      <c r="G260" s="706"/>
      <c r="H260" s="706"/>
      <c r="I260" s="704" t="s">
        <v>100</v>
      </c>
      <c r="J260" s="704" t="s">
        <v>101</v>
      </c>
      <c r="K260" s="708" t="s">
        <v>122</v>
      </c>
    </row>
    <row r="261" spans="1:11" ht="22.5" x14ac:dyDescent="0.15">
      <c r="B261" s="705"/>
      <c r="C261" s="207" t="s">
        <v>102</v>
      </c>
      <c r="D261" s="202" t="s">
        <v>103</v>
      </c>
      <c r="E261" s="207" t="s">
        <v>104</v>
      </c>
      <c r="F261" s="207" t="s">
        <v>105</v>
      </c>
      <c r="G261" s="207" t="s">
        <v>145</v>
      </c>
      <c r="H261" s="207" t="s">
        <v>106</v>
      </c>
      <c r="I261" s="707"/>
      <c r="J261" s="707"/>
      <c r="K261" s="704"/>
    </row>
    <row r="262" spans="1:11" ht="15" customHeight="1" x14ac:dyDescent="0.15">
      <c r="B262" s="203" t="s">
        <v>107</v>
      </c>
      <c r="C262" s="223"/>
      <c r="D262" s="224"/>
      <c r="E262" s="205"/>
      <c r="F262" s="205"/>
      <c r="G262" s="205"/>
      <c r="H262" s="205"/>
      <c r="I262" s="242"/>
      <c r="J262" s="243"/>
      <c r="K262" s="243"/>
    </row>
    <row r="263" spans="1:11" ht="15" customHeight="1" x14ac:dyDescent="0.15">
      <c r="B263" s="203" t="s">
        <v>108</v>
      </c>
      <c r="C263" s="205"/>
      <c r="D263" s="204"/>
      <c r="E263" s="205"/>
      <c r="F263" s="205"/>
      <c r="G263" s="205"/>
      <c r="H263" s="205"/>
      <c r="I263" s="242"/>
      <c r="J263" s="243"/>
      <c r="K263" s="243"/>
    </row>
    <row r="264" spans="1:11" ht="15" customHeight="1" x14ac:dyDescent="0.15">
      <c r="B264" s="203" t="s">
        <v>109</v>
      </c>
      <c r="C264" s="205"/>
      <c r="D264" s="204"/>
      <c r="E264" s="205"/>
      <c r="F264" s="205"/>
      <c r="G264" s="205"/>
      <c r="H264" s="205"/>
      <c r="I264" s="242"/>
      <c r="J264" s="243"/>
      <c r="K264" s="243"/>
    </row>
    <row r="265" spans="1:11" ht="15" customHeight="1" x14ac:dyDescent="0.15">
      <c r="B265" s="203" t="s">
        <v>110</v>
      </c>
      <c r="C265" s="205"/>
      <c r="D265" s="204"/>
      <c r="E265" s="205"/>
      <c r="F265" s="205"/>
      <c r="G265" s="205"/>
      <c r="H265" s="205"/>
      <c r="I265" s="242"/>
      <c r="J265" s="243"/>
      <c r="K265" s="243"/>
    </row>
    <row r="266" spans="1:11" ht="15" customHeight="1" x14ac:dyDescent="0.15">
      <c r="B266" s="203" t="s">
        <v>111</v>
      </c>
      <c r="C266" s="205"/>
      <c r="D266" s="204"/>
      <c r="E266" s="205"/>
      <c r="F266" s="205"/>
      <c r="G266" s="205"/>
      <c r="H266" s="205"/>
      <c r="I266" s="242"/>
      <c r="J266" s="243"/>
      <c r="K266" s="243"/>
    </row>
    <row r="267" spans="1:11" ht="15" customHeight="1" x14ac:dyDescent="0.15">
      <c r="B267" s="203" t="s">
        <v>112</v>
      </c>
      <c r="C267" s="205"/>
      <c r="D267" s="204"/>
      <c r="E267" s="205"/>
      <c r="F267" s="205"/>
      <c r="G267" s="205"/>
      <c r="H267" s="205"/>
      <c r="I267" s="242"/>
      <c r="J267" s="243"/>
      <c r="K267" s="243"/>
    </row>
    <row r="268" spans="1:11" ht="15" customHeight="1" x14ac:dyDescent="0.15">
      <c r="B268" s="203" t="s">
        <v>113</v>
      </c>
      <c r="C268" s="205"/>
      <c r="D268" s="204"/>
      <c r="E268" s="205"/>
      <c r="F268" s="205"/>
      <c r="G268" s="205"/>
      <c r="H268" s="205"/>
      <c r="I268" s="242"/>
      <c r="J268" s="243"/>
      <c r="K268" s="243"/>
    </row>
    <row r="269" spans="1:11" ht="15" customHeight="1" x14ac:dyDescent="0.15">
      <c r="B269" s="203" t="s">
        <v>114</v>
      </c>
      <c r="C269" s="205"/>
      <c r="D269" s="204"/>
      <c r="E269" s="205"/>
      <c r="F269" s="205"/>
      <c r="G269" s="205"/>
      <c r="H269" s="205"/>
      <c r="I269" s="242"/>
      <c r="J269" s="243"/>
      <c r="K269" s="243"/>
    </row>
    <row r="270" spans="1:11" ht="15" customHeight="1" x14ac:dyDescent="0.15">
      <c r="B270" s="203" t="s">
        <v>115</v>
      </c>
      <c r="C270" s="205"/>
      <c r="D270" s="204"/>
      <c r="E270" s="205"/>
      <c r="F270" s="205"/>
      <c r="G270" s="205"/>
      <c r="H270" s="205"/>
      <c r="I270" s="242"/>
      <c r="J270" s="243"/>
      <c r="K270" s="243"/>
    </row>
    <row r="271" spans="1:11" ht="15" customHeight="1" x14ac:dyDescent="0.15">
      <c r="B271" s="203" t="s">
        <v>116</v>
      </c>
      <c r="C271" s="205"/>
      <c r="D271" s="204"/>
      <c r="E271" s="205"/>
      <c r="F271" s="205"/>
      <c r="G271" s="205"/>
      <c r="H271" s="205"/>
      <c r="I271" s="242"/>
      <c r="J271" s="243"/>
      <c r="K271" s="243"/>
    </row>
    <row r="272" spans="1:11" ht="15" customHeight="1" x14ac:dyDescent="0.15">
      <c r="B272" s="203" t="s">
        <v>117</v>
      </c>
      <c r="C272" s="205"/>
      <c r="D272" s="204"/>
      <c r="E272" s="205"/>
      <c r="F272" s="205"/>
      <c r="G272" s="205"/>
      <c r="H272" s="205"/>
      <c r="I272" s="242"/>
      <c r="J272" s="243"/>
      <c r="K272" s="243"/>
    </row>
    <row r="273" spans="1:11" ht="15" customHeight="1" thickBot="1" x14ac:dyDescent="0.2">
      <c r="B273" s="203" t="s">
        <v>118</v>
      </c>
      <c r="C273" s="225"/>
      <c r="D273" s="226"/>
      <c r="E273" s="205"/>
      <c r="F273" s="205"/>
      <c r="G273" s="205"/>
      <c r="H273" s="205"/>
      <c r="I273" s="244"/>
      <c r="J273" s="243"/>
      <c r="K273" s="245"/>
    </row>
    <row r="274" spans="1:11" ht="30" customHeight="1" thickTop="1" thickBot="1" x14ac:dyDescent="0.2">
      <c r="B274" s="709" t="s">
        <v>119</v>
      </c>
      <c r="C274" s="709"/>
      <c r="D274" s="709"/>
      <c r="E274" s="709"/>
      <c r="F274" s="709"/>
      <c r="G274" s="709"/>
      <c r="H274" s="709"/>
      <c r="I274" s="710" t="s">
        <v>121</v>
      </c>
      <c r="J274" s="710"/>
      <c r="K274" s="206"/>
    </row>
    <row r="275" spans="1:11" ht="24.75" customHeight="1" thickTop="1" x14ac:dyDescent="0.15"/>
    <row r="276" spans="1:11" ht="30" customHeight="1" x14ac:dyDescent="0.15">
      <c r="A276" s="198">
        <f>A259+1</f>
        <v>17</v>
      </c>
      <c r="B276" s="220" t="s">
        <v>97</v>
      </c>
      <c r="C276" s="698"/>
      <c r="D276" s="699"/>
      <c r="E276" s="199" t="s">
        <v>98</v>
      </c>
      <c r="F276" s="200"/>
      <c r="G276" s="700"/>
      <c r="H276" s="701"/>
      <c r="I276" s="201" t="s">
        <v>136</v>
      </c>
      <c r="J276" s="702"/>
      <c r="K276" s="703"/>
    </row>
    <row r="277" spans="1:11" ht="15" customHeight="1" x14ac:dyDescent="0.15">
      <c r="B277" s="704" t="s">
        <v>120</v>
      </c>
      <c r="C277" s="706" t="s">
        <v>99</v>
      </c>
      <c r="D277" s="706"/>
      <c r="E277" s="706"/>
      <c r="F277" s="706"/>
      <c r="G277" s="706"/>
      <c r="H277" s="706"/>
      <c r="I277" s="704" t="s">
        <v>100</v>
      </c>
      <c r="J277" s="704" t="s">
        <v>101</v>
      </c>
      <c r="K277" s="708" t="s">
        <v>122</v>
      </c>
    </row>
    <row r="278" spans="1:11" ht="22.5" x14ac:dyDescent="0.15">
      <c r="B278" s="705"/>
      <c r="C278" s="207" t="s">
        <v>102</v>
      </c>
      <c r="D278" s="202" t="s">
        <v>103</v>
      </c>
      <c r="E278" s="207" t="s">
        <v>104</v>
      </c>
      <c r="F278" s="207" t="s">
        <v>105</v>
      </c>
      <c r="G278" s="207" t="s">
        <v>145</v>
      </c>
      <c r="H278" s="207" t="s">
        <v>106</v>
      </c>
      <c r="I278" s="707"/>
      <c r="J278" s="707"/>
      <c r="K278" s="704"/>
    </row>
    <row r="279" spans="1:11" ht="15" customHeight="1" x14ac:dyDescent="0.15">
      <c r="B279" s="203" t="s">
        <v>107</v>
      </c>
      <c r="C279" s="223"/>
      <c r="D279" s="224"/>
      <c r="E279" s="205"/>
      <c r="F279" s="205"/>
      <c r="G279" s="205"/>
      <c r="H279" s="205"/>
      <c r="I279" s="242"/>
      <c r="J279" s="243"/>
      <c r="K279" s="243"/>
    </row>
    <row r="280" spans="1:11" ht="15" customHeight="1" x14ac:dyDescent="0.15">
      <c r="B280" s="203" t="s">
        <v>108</v>
      </c>
      <c r="C280" s="205"/>
      <c r="D280" s="204"/>
      <c r="E280" s="205"/>
      <c r="F280" s="205"/>
      <c r="G280" s="205"/>
      <c r="H280" s="205"/>
      <c r="I280" s="242"/>
      <c r="J280" s="243"/>
      <c r="K280" s="243"/>
    </row>
    <row r="281" spans="1:11" ht="15" customHeight="1" x14ac:dyDescent="0.15">
      <c r="B281" s="203" t="s">
        <v>109</v>
      </c>
      <c r="C281" s="205"/>
      <c r="D281" s="204"/>
      <c r="E281" s="205"/>
      <c r="F281" s="205"/>
      <c r="G281" s="205"/>
      <c r="H281" s="205"/>
      <c r="I281" s="242"/>
      <c r="J281" s="243"/>
      <c r="K281" s="243"/>
    </row>
    <row r="282" spans="1:11" ht="15" customHeight="1" x14ac:dyDescent="0.15">
      <c r="B282" s="203" t="s">
        <v>110</v>
      </c>
      <c r="C282" s="205"/>
      <c r="D282" s="204"/>
      <c r="E282" s="205"/>
      <c r="F282" s="205"/>
      <c r="G282" s="205"/>
      <c r="H282" s="205"/>
      <c r="I282" s="242"/>
      <c r="J282" s="243"/>
      <c r="K282" s="243"/>
    </row>
    <row r="283" spans="1:11" ht="15" customHeight="1" x14ac:dyDescent="0.15">
      <c r="B283" s="203" t="s">
        <v>111</v>
      </c>
      <c r="C283" s="205"/>
      <c r="D283" s="204"/>
      <c r="E283" s="205"/>
      <c r="F283" s="205"/>
      <c r="G283" s="205"/>
      <c r="H283" s="205"/>
      <c r="I283" s="242"/>
      <c r="J283" s="243"/>
      <c r="K283" s="243"/>
    </row>
    <row r="284" spans="1:11" ht="15" customHeight="1" x14ac:dyDescent="0.15">
      <c r="B284" s="203" t="s">
        <v>112</v>
      </c>
      <c r="C284" s="205"/>
      <c r="D284" s="204"/>
      <c r="E284" s="205"/>
      <c r="F284" s="205"/>
      <c r="G284" s="205"/>
      <c r="H284" s="205"/>
      <c r="I284" s="242"/>
      <c r="J284" s="243"/>
      <c r="K284" s="243"/>
    </row>
    <row r="285" spans="1:11" ht="15" customHeight="1" x14ac:dyDescent="0.15">
      <c r="B285" s="203" t="s">
        <v>113</v>
      </c>
      <c r="C285" s="205"/>
      <c r="D285" s="204"/>
      <c r="E285" s="205"/>
      <c r="F285" s="205"/>
      <c r="G285" s="205"/>
      <c r="H285" s="205"/>
      <c r="I285" s="242"/>
      <c r="J285" s="243"/>
      <c r="K285" s="243"/>
    </row>
    <row r="286" spans="1:11" ht="15" customHeight="1" x14ac:dyDescent="0.15">
      <c r="B286" s="203" t="s">
        <v>114</v>
      </c>
      <c r="C286" s="205"/>
      <c r="D286" s="204"/>
      <c r="E286" s="205"/>
      <c r="F286" s="205"/>
      <c r="G286" s="205"/>
      <c r="H286" s="205"/>
      <c r="I286" s="242"/>
      <c r="J286" s="243"/>
      <c r="K286" s="243"/>
    </row>
    <row r="287" spans="1:11" ht="15" customHeight="1" x14ac:dyDescent="0.15">
      <c r="B287" s="203" t="s">
        <v>115</v>
      </c>
      <c r="C287" s="205"/>
      <c r="D287" s="204"/>
      <c r="E287" s="205"/>
      <c r="F287" s="205"/>
      <c r="G287" s="205"/>
      <c r="H287" s="205"/>
      <c r="I287" s="242"/>
      <c r="J287" s="243"/>
      <c r="K287" s="243"/>
    </row>
    <row r="288" spans="1:11" ht="15" customHeight="1" x14ac:dyDescent="0.15">
      <c r="B288" s="203" t="s">
        <v>116</v>
      </c>
      <c r="C288" s="205"/>
      <c r="D288" s="204"/>
      <c r="E288" s="205"/>
      <c r="F288" s="205"/>
      <c r="G288" s="205"/>
      <c r="H288" s="205"/>
      <c r="I288" s="242"/>
      <c r="J288" s="243"/>
      <c r="K288" s="243"/>
    </row>
    <row r="289" spans="1:11" ht="15" customHeight="1" x14ac:dyDescent="0.15">
      <c r="B289" s="203" t="s">
        <v>117</v>
      </c>
      <c r="C289" s="205"/>
      <c r="D289" s="204"/>
      <c r="E289" s="205"/>
      <c r="F289" s="205"/>
      <c r="G289" s="205"/>
      <c r="H289" s="205"/>
      <c r="I289" s="242"/>
      <c r="J289" s="243"/>
      <c r="K289" s="243"/>
    </row>
    <row r="290" spans="1:11" ht="15" customHeight="1" thickBot="1" x14ac:dyDescent="0.2">
      <c r="B290" s="203" t="s">
        <v>118</v>
      </c>
      <c r="C290" s="225"/>
      <c r="D290" s="226"/>
      <c r="E290" s="205"/>
      <c r="F290" s="205"/>
      <c r="G290" s="205"/>
      <c r="H290" s="205"/>
      <c r="I290" s="244"/>
      <c r="J290" s="243"/>
      <c r="K290" s="245"/>
    </row>
    <row r="291" spans="1:11" ht="30" customHeight="1" thickTop="1" thickBot="1" x14ac:dyDescent="0.2">
      <c r="B291" s="709" t="s">
        <v>119</v>
      </c>
      <c r="C291" s="709"/>
      <c r="D291" s="709"/>
      <c r="E291" s="709"/>
      <c r="F291" s="709"/>
      <c r="G291" s="709"/>
      <c r="H291" s="709"/>
      <c r="I291" s="710" t="s">
        <v>121</v>
      </c>
      <c r="J291" s="710"/>
      <c r="K291" s="206"/>
    </row>
    <row r="292" spans="1:11" ht="24.75" customHeight="1" thickTop="1" x14ac:dyDescent="0.15"/>
    <row r="293" spans="1:11" ht="30" customHeight="1" x14ac:dyDescent="0.15">
      <c r="A293" s="198">
        <f>A276+1</f>
        <v>18</v>
      </c>
      <c r="B293" s="220" t="s">
        <v>97</v>
      </c>
      <c r="C293" s="698"/>
      <c r="D293" s="699"/>
      <c r="E293" s="199" t="s">
        <v>98</v>
      </c>
      <c r="F293" s="200"/>
      <c r="G293" s="700"/>
      <c r="H293" s="701"/>
      <c r="I293" s="201" t="s">
        <v>136</v>
      </c>
      <c r="J293" s="702"/>
      <c r="K293" s="703"/>
    </row>
    <row r="294" spans="1:11" ht="15" customHeight="1" x14ac:dyDescent="0.15">
      <c r="B294" s="704" t="s">
        <v>120</v>
      </c>
      <c r="C294" s="706" t="s">
        <v>99</v>
      </c>
      <c r="D294" s="706"/>
      <c r="E294" s="706"/>
      <c r="F294" s="706"/>
      <c r="G294" s="706"/>
      <c r="H294" s="706"/>
      <c r="I294" s="704" t="s">
        <v>100</v>
      </c>
      <c r="J294" s="704" t="s">
        <v>101</v>
      </c>
      <c r="K294" s="708" t="s">
        <v>122</v>
      </c>
    </row>
    <row r="295" spans="1:11" ht="22.5" x14ac:dyDescent="0.15">
      <c r="B295" s="705"/>
      <c r="C295" s="207" t="s">
        <v>102</v>
      </c>
      <c r="D295" s="202" t="s">
        <v>103</v>
      </c>
      <c r="E295" s="207" t="s">
        <v>104</v>
      </c>
      <c r="F295" s="207" t="s">
        <v>105</v>
      </c>
      <c r="G295" s="207" t="s">
        <v>145</v>
      </c>
      <c r="H295" s="207" t="s">
        <v>106</v>
      </c>
      <c r="I295" s="707"/>
      <c r="J295" s="707"/>
      <c r="K295" s="704"/>
    </row>
    <row r="296" spans="1:11" ht="15" customHeight="1" x14ac:dyDescent="0.15">
      <c r="B296" s="203" t="s">
        <v>107</v>
      </c>
      <c r="C296" s="223"/>
      <c r="D296" s="224"/>
      <c r="E296" s="205"/>
      <c r="F296" s="205"/>
      <c r="G296" s="205"/>
      <c r="H296" s="205"/>
      <c r="I296" s="242"/>
      <c r="J296" s="243"/>
      <c r="K296" s="243"/>
    </row>
    <row r="297" spans="1:11" ht="15" customHeight="1" x14ac:dyDescent="0.15">
      <c r="B297" s="203" t="s">
        <v>108</v>
      </c>
      <c r="C297" s="205"/>
      <c r="D297" s="204"/>
      <c r="E297" s="205"/>
      <c r="F297" s="205"/>
      <c r="G297" s="205"/>
      <c r="H297" s="205"/>
      <c r="I297" s="242"/>
      <c r="J297" s="243"/>
      <c r="K297" s="243"/>
    </row>
    <row r="298" spans="1:11" ht="15" customHeight="1" x14ac:dyDescent="0.15">
      <c r="B298" s="203" t="s">
        <v>109</v>
      </c>
      <c r="C298" s="205"/>
      <c r="D298" s="204"/>
      <c r="E298" s="205"/>
      <c r="F298" s="205"/>
      <c r="G298" s="205"/>
      <c r="H298" s="205"/>
      <c r="I298" s="242"/>
      <c r="J298" s="243"/>
      <c r="K298" s="243"/>
    </row>
    <row r="299" spans="1:11" ht="15" customHeight="1" x14ac:dyDescent="0.15">
      <c r="B299" s="203" t="s">
        <v>110</v>
      </c>
      <c r="C299" s="205"/>
      <c r="D299" s="204"/>
      <c r="E299" s="205"/>
      <c r="F299" s="205"/>
      <c r="G299" s="205"/>
      <c r="H299" s="205"/>
      <c r="I299" s="242"/>
      <c r="J299" s="243"/>
      <c r="K299" s="243"/>
    </row>
    <row r="300" spans="1:11" ht="15" customHeight="1" x14ac:dyDescent="0.15">
      <c r="B300" s="203" t="s">
        <v>111</v>
      </c>
      <c r="C300" s="205"/>
      <c r="D300" s="204"/>
      <c r="E300" s="205"/>
      <c r="F300" s="205"/>
      <c r="G300" s="205"/>
      <c r="H300" s="205"/>
      <c r="I300" s="242"/>
      <c r="J300" s="243"/>
      <c r="K300" s="243"/>
    </row>
    <row r="301" spans="1:11" ht="15" customHeight="1" x14ac:dyDescent="0.15">
      <c r="B301" s="203" t="s">
        <v>112</v>
      </c>
      <c r="C301" s="205"/>
      <c r="D301" s="204"/>
      <c r="E301" s="205"/>
      <c r="F301" s="205"/>
      <c r="G301" s="205"/>
      <c r="H301" s="205"/>
      <c r="I301" s="242"/>
      <c r="J301" s="243"/>
      <c r="K301" s="243"/>
    </row>
    <row r="302" spans="1:11" ht="15" customHeight="1" x14ac:dyDescent="0.15">
      <c r="B302" s="203" t="s">
        <v>113</v>
      </c>
      <c r="C302" s="205"/>
      <c r="D302" s="204"/>
      <c r="E302" s="205"/>
      <c r="F302" s="205"/>
      <c r="G302" s="205"/>
      <c r="H302" s="205"/>
      <c r="I302" s="242"/>
      <c r="J302" s="243"/>
      <c r="K302" s="243"/>
    </row>
    <row r="303" spans="1:11" ht="15" customHeight="1" x14ac:dyDescent="0.15">
      <c r="B303" s="203" t="s">
        <v>114</v>
      </c>
      <c r="C303" s="205"/>
      <c r="D303" s="204"/>
      <c r="E303" s="205"/>
      <c r="F303" s="205"/>
      <c r="G303" s="205"/>
      <c r="H303" s="205"/>
      <c r="I303" s="242"/>
      <c r="J303" s="243"/>
      <c r="K303" s="243"/>
    </row>
    <row r="304" spans="1:11" ht="15" customHeight="1" x14ac:dyDescent="0.15">
      <c r="B304" s="203" t="s">
        <v>115</v>
      </c>
      <c r="C304" s="205"/>
      <c r="D304" s="204"/>
      <c r="E304" s="205"/>
      <c r="F304" s="205"/>
      <c r="G304" s="205"/>
      <c r="H304" s="205"/>
      <c r="I304" s="242"/>
      <c r="J304" s="243"/>
      <c r="K304" s="243"/>
    </row>
    <row r="305" spans="1:11" ht="15" customHeight="1" x14ac:dyDescent="0.15">
      <c r="B305" s="203" t="s">
        <v>116</v>
      </c>
      <c r="C305" s="205"/>
      <c r="D305" s="204"/>
      <c r="E305" s="205"/>
      <c r="F305" s="205"/>
      <c r="G305" s="205"/>
      <c r="H305" s="205"/>
      <c r="I305" s="242"/>
      <c r="J305" s="243"/>
      <c r="K305" s="243"/>
    </row>
    <row r="306" spans="1:11" ht="15" customHeight="1" x14ac:dyDescent="0.15">
      <c r="B306" s="203" t="s">
        <v>117</v>
      </c>
      <c r="C306" s="205"/>
      <c r="D306" s="204"/>
      <c r="E306" s="205"/>
      <c r="F306" s="205"/>
      <c r="G306" s="205"/>
      <c r="H306" s="205"/>
      <c r="I306" s="242"/>
      <c r="J306" s="243"/>
      <c r="K306" s="243"/>
    </row>
    <row r="307" spans="1:11" ht="15" customHeight="1" thickBot="1" x14ac:dyDescent="0.2">
      <c r="B307" s="203" t="s">
        <v>118</v>
      </c>
      <c r="C307" s="225"/>
      <c r="D307" s="226"/>
      <c r="E307" s="205"/>
      <c r="F307" s="205"/>
      <c r="G307" s="205"/>
      <c r="H307" s="205"/>
      <c r="I307" s="244"/>
      <c r="J307" s="243"/>
      <c r="K307" s="245"/>
    </row>
    <row r="308" spans="1:11" ht="30" customHeight="1" thickTop="1" thickBot="1" x14ac:dyDescent="0.2">
      <c r="B308" s="709" t="s">
        <v>119</v>
      </c>
      <c r="C308" s="709"/>
      <c r="D308" s="709"/>
      <c r="E308" s="709"/>
      <c r="F308" s="709"/>
      <c r="G308" s="709"/>
      <c r="H308" s="709"/>
      <c r="I308" s="710" t="s">
        <v>121</v>
      </c>
      <c r="J308" s="710"/>
      <c r="K308" s="206"/>
    </row>
    <row r="309" spans="1:11" ht="24.75" customHeight="1" thickTop="1" x14ac:dyDescent="0.15"/>
    <row r="310" spans="1:11" ht="30" customHeight="1" x14ac:dyDescent="0.15">
      <c r="A310" s="198">
        <f>A293+1</f>
        <v>19</v>
      </c>
      <c r="B310" s="220" t="s">
        <v>97</v>
      </c>
      <c r="C310" s="698"/>
      <c r="D310" s="699"/>
      <c r="E310" s="199" t="s">
        <v>98</v>
      </c>
      <c r="F310" s="200"/>
      <c r="G310" s="700"/>
      <c r="H310" s="701"/>
      <c r="I310" s="201" t="s">
        <v>136</v>
      </c>
      <c r="J310" s="702"/>
      <c r="K310" s="703"/>
    </row>
    <row r="311" spans="1:11" ht="15" customHeight="1" x14ac:dyDescent="0.15">
      <c r="B311" s="704" t="s">
        <v>120</v>
      </c>
      <c r="C311" s="706" t="s">
        <v>99</v>
      </c>
      <c r="D311" s="706"/>
      <c r="E311" s="706"/>
      <c r="F311" s="706"/>
      <c r="G311" s="706"/>
      <c r="H311" s="706"/>
      <c r="I311" s="704" t="s">
        <v>100</v>
      </c>
      <c r="J311" s="704" t="s">
        <v>101</v>
      </c>
      <c r="K311" s="708" t="s">
        <v>122</v>
      </c>
    </row>
    <row r="312" spans="1:11" ht="22.5" x14ac:dyDescent="0.15">
      <c r="B312" s="705"/>
      <c r="C312" s="207" t="s">
        <v>102</v>
      </c>
      <c r="D312" s="202" t="s">
        <v>103</v>
      </c>
      <c r="E312" s="207" t="s">
        <v>104</v>
      </c>
      <c r="F312" s="207" t="s">
        <v>105</v>
      </c>
      <c r="G312" s="207" t="s">
        <v>145</v>
      </c>
      <c r="H312" s="207" t="s">
        <v>106</v>
      </c>
      <c r="I312" s="707"/>
      <c r="J312" s="707"/>
      <c r="K312" s="704"/>
    </row>
    <row r="313" spans="1:11" ht="15" customHeight="1" x14ac:dyDescent="0.15">
      <c r="B313" s="203" t="s">
        <v>107</v>
      </c>
      <c r="C313" s="223"/>
      <c r="D313" s="224"/>
      <c r="E313" s="205"/>
      <c r="F313" s="205"/>
      <c r="G313" s="205"/>
      <c r="H313" s="205"/>
      <c r="I313" s="242"/>
      <c r="J313" s="243"/>
      <c r="K313" s="243"/>
    </row>
    <row r="314" spans="1:11" ht="15" customHeight="1" x14ac:dyDescent="0.15">
      <c r="B314" s="203" t="s">
        <v>108</v>
      </c>
      <c r="C314" s="205"/>
      <c r="D314" s="204"/>
      <c r="E314" s="205"/>
      <c r="F314" s="205"/>
      <c r="G314" s="205"/>
      <c r="H314" s="205"/>
      <c r="I314" s="242"/>
      <c r="J314" s="243"/>
      <c r="K314" s="243"/>
    </row>
    <row r="315" spans="1:11" ht="15" customHeight="1" x14ac:dyDescent="0.15">
      <c r="B315" s="203" t="s">
        <v>109</v>
      </c>
      <c r="C315" s="205"/>
      <c r="D315" s="204"/>
      <c r="E315" s="205"/>
      <c r="F315" s="205"/>
      <c r="G315" s="205"/>
      <c r="H315" s="205"/>
      <c r="I315" s="242"/>
      <c r="J315" s="243"/>
      <c r="K315" s="243"/>
    </row>
    <row r="316" spans="1:11" ht="15" customHeight="1" x14ac:dyDescent="0.15">
      <c r="B316" s="203" t="s">
        <v>110</v>
      </c>
      <c r="C316" s="205"/>
      <c r="D316" s="204"/>
      <c r="E316" s="205"/>
      <c r="F316" s="205"/>
      <c r="G316" s="205"/>
      <c r="H316" s="205"/>
      <c r="I316" s="242"/>
      <c r="J316" s="243"/>
      <c r="K316" s="243"/>
    </row>
    <row r="317" spans="1:11" ht="15" customHeight="1" x14ac:dyDescent="0.15">
      <c r="B317" s="203" t="s">
        <v>111</v>
      </c>
      <c r="C317" s="205"/>
      <c r="D317" s="204"/>
      <c r="E317" s="205"/>
      <c r="F317" s="205"/>
      <c r="G317" s="205"/>
      <c r="H317" s="205"/>
      <c r="I317" s="242"/>
      <c r="J317" s="243"/>
      <c r="K317" s="243"/>
    </row>
    <row r="318" spans="1:11" ht="15" customHeight="1" x14ac:dyDescent="0.15">
      <c r="B318" s="203" t="s">
        <v>112</v>
      </c>
      <c r="C318" s="205"/>
      <c r="D318" s="204"/>
      <c r="E318" s="205"/>
      <c r="F318" s="205"/>
      <c r="G318" s="205"/>
      <c r="H318" s="205"/>
      <c r="I318" s="242"/>
      <c r="J318" s="243"/>
      <c r="K318" s="243"/>
    </row>
    <row r="319" spans="1:11" ht="15" customHeight="1" x14ac:dyDescent="0.15">
      <c r="B319" s="203" t="s">
        <v>113</v>
      </c>
      <c r="C319" s="205"/>
      <c r="D319" s="204"/>
      <c r="E319" s="205"/>
      <c r="F319" s="205"/>
      <c r="G319" s="205"/>
      <c r="H319" s="205"/>
      <c r="I319" s="242"/>
      <c r="J319" s="243"/>
      <c r="K319" s="243"/>
    </row>
    <row r="320" spans="1:11" ht="15" customHeight="1" x14ac:dyDescent="0.15">
      <c r="B320" s="203" t="s">
        <v>114</v>
      </c>
      <c r="C320" s="205"/>
      <c r="D320" s="204"/>
      <c r="E320" s="205"/>
      <c r="F320" s="205"/>
      <c r="G320" s="205"/>
      <c r="H320" s="205"/>
      <c r="I320" s="242"/>
      <c r="J320" s="243"/>
      <c r="K320" s="243"/>
    </row>
    <row r="321" spans="1:11" ht="15" customHeight="1" x14ac:dyDescent="0.15">
      <c r="B321" s="203" t="s">
        <v>115</v>
      </c>
      <c r="C321" s="205"/>
      <c r="D321" s="204"/>
      <c r="E321" s="205"/>
      <c r="F321" s="205"/>
      <c r="G321" s="205"/>
      <c r="H321" s="205"/>
      <c r="I321" s="242"/>
      <c r="J321" s="243"/>
      <c r="K321" s="243"/>
    </row>
    <row r="322" spans="1:11" ht="15" customHeight="1" x14ac:dyDescent="0.15">
      <c r="B322" s="203" t="s">
        <v>116</v>
      </c>
      <c r="C322" s="205"/>
      <c r="D322" s="204"/>
      <c r="E322" s="205"/>
      <c r="F322" s="205"/>
      <c r="G322" s="205"/>
      <c r="H322" s="205"/>
      <c r="I322" s="242"/>
      <c r="J322" s="243"/>
      <c r="K322" s="243"/>
    </row>
    <row r="323" spans="1:11" ht="15" customHeight="1" x14ac:dyDescent="0.15">
      <c r="B323" s="203" t="s">
        <v>117</v>
      </c>
      <c r="C323" s="205"/>
      <c r="D323" s="204"/>
      <c r="E323" s="205"/>
      <c r="F323" s="205"/>
      <c r="G323" s="205"/>
      <c r="H323" s="205"/>
      <c r="I323" s="242"/>
      <c r="J323" s="243"/>
      <c r="K323" s="243"/>
    </row>
    <row r="324" spans="1:11" ht="15" customHeight="1" thickBot="1" x14ac:dyDescent="0.2">
      <c r="B324" s="203" t="s">
        <v>118</v>
      </c>
      <c r="C324" s="225"/>
      <c r="D324" s="226"/>
      <c r="E324" s="205"/>
      <c r="F324" s="205"/>
      <c r="G324" s="205"/>
      <c r="H324" s="205"/>
      <c r="I324" s="244"/>
      <c r="J324" s="243"/>
      <c r="K324" s="245"/>
    </row>
    <row r="325" spans="1:11" ht="30" customHeight="1" thickTop="1" thickBot="1" x14ac:dyDescent="0.2">
      <c r="B325" s="709" t="s">
        <v>119</v>
      </c>
      <c r="C325" s="709"/>
      <c r="D325" s="709"/>
      <c r="E325" s="709"/>
      <c r="F325" s="709"/>
      <c r="G325" s="709"/>
      <c r="H325" s="709"/>
      <c r="I325" s="710" t="s">
        <v>121</v>
      </c>
      <c r="J325" s="710"/>
      <c r="K325" s="206"/>
    </row>
    <row r="326" spans="1:11" ht="24.75" customHeight="1" thickTop="1" x14ac:dyDescent="0.15"/>
    <row r="327" spans="1:11" ht="30" customHeight="1" x14ac:dyDescent="0.15">
      <c r="A327" s="198">
        <f>A310+1</f>
        <v>20</v>
      </c>
      <c r="B327" s="220" t="s">
        <v>97</v>
      </c>
      <c r="C327" s="698"/>
      <c r="D327" s="699"/>
      <c r="E327" s="199" t="s">
        <v>98</v>
      </c>
      <c r="F327" s="200"/>
      <c r="G327" s="700"/>
      <c r="H327" s="701"/>
      <c r="I327" s="201" t="s">
        <v>136</v>
      </c>
      <c r="J327" s="702"/>
      <c r="K327" s="703"/>
    </row>
    <row r="328" spans="1:11" ht="15" customHeight="1" x14ac:dyDescent="0.15">
      <c r="B328" s="704" t="s">
        <v>120</v>
      </c>
      <c r="C328" s="706" t="s">
        <v>99</v>
      </c>
      <c r="D328" s="706"/>
      <c r="E328" s="706"/>
      <c r="F328" s="706"/>
      <c r="G328" s="706"/>
      <c r="H328" s="706"/>
      <c r="I328" s="704" t="s">
        <v>100</v>
      </c>
      <c r="J328" s="704" t="s">
        <v>101</v>
      </c>
      <c r="K328" s="708" t="s">
        <v>122</v>
      </c>
    </row>
    <row r="329" spans="1:11" ht="22.5" x14ac:dyDescent="0.15">
      <c r="B329" s="705"/>
      <c r="C329" s="207" t="s">
        <v>102</v>
      </c>
      <c r="D329" s="202" t="s">
        <v>103</v>
      </c>
      <c r="E329" s="207" t="s">
        <v>104</v>
      </c>
      <c r="F329" s="207" t="s">
        <v>105</v>
      </c>
      <c r="G329" s="207" t="s">
        <v>145</v>
      </c>
      <c r="H329" s="207" t="s">
        <v>106</v>
      </c>
      <c r="I329" s="707"/>
      <c r="J329" s="707"/>
      <c r="K329" s="704"/>
    </row>
    <row r="330" spans="1:11" ht="15" customHeight="1" x14ac:dyDescent="0.15">
      <c r="B330" s="203" t="s">
        <v>107</v>
      </c>
      <c r="C330" s="223"/>
      <c r="D330" s="224"/>
      <c r="E330" s="205"/>
      <c r="F330" s="205"/>
      <c r="G330" s="205"/>
      <c r="H330" s="205"/>
      <c r="I330" s="242"/>
      <c r="J330" s="243"/>
      <c r="K330" s="243"/>
    </row>
    <row r="331" spans="1:11" ht="15" customHeight="1" x14ac:dyDescent="0.15">
      <c r="B331" s="203" t="s">
        <v>108</v>
      </c>
      <c r="C331" s="205"/>
      <c r="D331" s="204"/>
      <c r="E331" s="205"/>
      <c r="F331" s="205"/>
      <c r="G331" s="205"/>
      <c r="H331" s="205"/>
      <c r="I331" s="242"/>
      <c r="J331" s="243"/>
      <c r="K331" s="243"/>
    </row>
    <row r="332" spans="1:11" ht="15" customHeight="1" x14ac:dyDescent="0.15">
      <c r="B332" s="203" t="s">
        <v>109</v>
      </c>
      <c r="C332" s="205"/>
      <c r="D332" s="204"/>
      <c r="E332" s="205"/>
      <c r="F332" s="205"/>
      <c r="G332" s="205"/>
      <c r="H332" s="205"/>
      <c r="I332" s="242"/>
      <c r="J332" s="243"/>
      <c r="K332" s="243"/>
    </row>
    <row r="333" spans="1:11" ht="15" customHeight="1" x14ac:dyDescent="0.15">
      <c r="B333" s="203" t="s">
        <v>110</v>
      </c>
      <c r="C333" s="205"/>
      <c r="D333" s="204"/>
      <c r="E333" s="205"/>
      <c r="F333" s="205"/>
      <c r="G333" s="205"/>
      <c r="H333" s="205"/>
      <c r="I333" s="242"/>
      <c r="J333" s="243"/>
      <c r="K333" s="243"/>
    </row>
    <row r="334" spans="1:11" ht="15" customHeight="1" x14ac:dyDescent="0.15">
      <c r="B334" s="203" t="s">
        <v>111</v>
      </c>
      <c r="C334" s="205"/>
      <c r="D334" s="204"/>
      <c r="E334" s="205"/>
      <c r="F334" s="205"/>
      <c r="G334" s="205"/>
      <c r="H334" s="205"/>
      <c r="I334" s="242"/>
      <c r="J334" s="243"/>
      <c r="K334" s="243"/>
    </row>
    <row r="335" spans="1:11" ht="15" customHeight="1" x14ac:dyDescent="0.15">
      <c r="B335" s="203" t="s">
        <v>112</v>
      </c>
      <c r="C335" s="205"/>
      <c r="D335" s="204"/>
      <c r="E335" s="205"/>
      <c r="F335" s="205"/>
      <c r="G335" s="205"/>
      <c r="H335" s="205"/>
      <c r="I335" s="242"/>
      <c r="J335" s="243"/>
      <c r="K335" s="243"/>
    </row>
    <row r="336" spans="1:11" ht="15" customHeight="1" x14ac:dyDescent="0.15">
      <c r="B336" s="203" t="s">
        <v>113</v>
      </c>
      <c r="C336" s="205"/>
      <c r="D336" s="204"/>
      <c r="E336" s="205"/>
      <c r="F336" s="205"/>
      <c r="G336" s="205"/>
      <c r="H336" s="205"/>
      <c r="I336" s="242"/>
      <c r="J336" s="243"/>
      <c r="K336" s="243"/>
    </row>
    <row r="337" spans="2:11" ht="15" customHeight="1" x14ac:dyDescent="0.15">
      <c r="B337" s="203" t="s">
        <v>114</v>
      </c>
      <c r="C337" s="205"/>
      <c r="D337" s="204"/>
      <c r="E337" s="205"/>
      <c r="F337" s="205"/>
      <c r="G337" s="205"/>
      <c r="H337" s="205"/>
      <c r="I337" s="242"/>
      <c r="J337" s="243"/>
      <c r="K337" s="243"/>
    </row>
    <row r="338" spans="2:11" ht="15" customHeight="1" x14ac:dyDescent="0.15">
      <c r="B338" s="203" t="s">
        <v>115</v>
      </c>
      <c r="C338" s="205"/>
      <c r="D338" s="204"/>
      <c r="E338" s="205"/>
      <c r="F338" s="205"/>
      <c r="G338" s="205"/>
      <c r="H338" s="205"/>
      <c r="I338" s="242"/>
      <c r="J338" s="243"/>
      <c r="K338" s="243"/>
    </row>
    <row r="339" spans="2:11" ht="15" customHeight="1" x14ac:dyDescent="0.15">
      <c r="B339" s="203" t="s">
        <v>116</v>
      </c>
      <c r="C339" s="205"/>
      <c r="D339" s="204"/>
      <c r="E339" s="205"/>
      <c r="F339" s="205"/>
      <c r="G339" s="205"/>
      <c r="H339" s="205"/>
      <c r="I339" s="242"/>
      <c r="J339" s="243"/>
      <c r="K339" s="243"/>
    </row>
    <row r="340" spans="2:11" ht="15" customHeight="1" x14ac:dyDescent="0.15">
      <c r="B340" s="203" t="s">
        <v>117</v>
      </c>
      <c r="C340" s="205"/>
      <c r="D340" s="204"/>
      <c r="E340" s="205"/>
      <c r="F340" s="205"/>
      <c r="G340" s="205"/>
      <c r="H340" s="205"/>
      <c r="I340" s="242"/>
      <c r="J340" s="243"/>
      <c r="K340" s="243"/>
    </row>
    <row r="341" spans="2:11" ht="15" customHeight="1" thickBot="1" x14ac:dyDescent="0.2">
      <c r="B341" s="203" t="s">
        <v>118</v>
      </c>
      <c r="C341" s="225"/>
      <c r="D341" s="226"/>
      <c r="E341" s="205"/>
      <c r="F341" s="205"/>
      <c r="G341" s="205"/>
      <c r="H341" s="205"/>
      <c r="I341" s="244"/>
      <c r="J341" s="243"/>
      <c r="K341" s="245"/>
    </row>
    <row r="342" spans="2:11" ht="30" customHeight="1" thickTop="1" thickBot="1" x14ac:dyDescent="0.2">
      <c r="B342" s="709" t="s">
        <v>119</v>
      </c>
      <c r="C342" s="709"/>
      <c r="D342" s="709"/>
      <c r="E342" s="709"/>
      <c r="F342" s="709"/>
      <c r="G342" s="709"/>
      <c r="H342" s="709"/>
      <c r="I342" s="710" t="s">
        <v>121</v>
      </c>
      <c r="J342" s="710"/>
      <c r="K342" s="206"/>
    </row>
    <row r="343" spans="2:11" ht="15" customHeight="1" thickTop="1" x14ac:dyDescent="0.15"/>
  </sheetData>
  <mergeCells count="201">
    <mergeCell ref="B342:H342"/>
    <mergeCell ref="I342:J342"/>
    <mergeCell ref="B325:H325"/>
    <mergeCell ref="I325:J325"/>
    <mergeCell ref="C327:D327"/>
    <mergeCell ref="G327:H327"/>
    <mergeCell ref="J327:K327"/>
    <mergeCell ref="B328:B329"/>
    <mergeCell ref="C328:H328"/>
    <mergeCell ref="I328:I329"/>
    <mergeCell ref="J328:J329"/>
    <mergeCell ref="K328:K329"/>
    <mergeCell ref="B308:H308"/>
    <mergeCell ref="I308:J308"/>
    <mergeCell ref="C310:D310"/>
    <mergeCell ref="G310:H310"/>
    <mergeCell ref="J310:K310"/>
    <mergeCell ref="B311:B312"/>
    <mergeCell ref="C311:H311"/>
    <mergeCell ref="I311:I312"/>
    <mergeCell ref="J311:J312"/>
    <mergeCell ref="K311:K312"/>
    <mergeCell ref="B291:H291"/>
    <mergeCell ref="I291:J291"/>
    <mergeCell ref="C293:D293"/>
    <mergeCell ref="G293:H293"/>
    <mergeCell ref="J293:K293"/>
    <mergeCell ref="B294:B295"/>
    <mergeCell ref="C294:H294"/>
    <mergeCell ref="I294:I295"/>
    <mergeCell ref="J294:J295"/>
    <mergeCell ref="K294:K295"/>
    <mergeCell ref="B274:H274"/>
    <mergeCell ref="I274:J274"/>
    <mergeCell ref="C276:D276"/>
    <mergeCell ref="G276:H276"/>
    <mergeCell ref="J276:K276"/>
    <mergeCell ref="B277:B278"/>
    <mergeCell ref="C277:H277"/>
    <mergeCell ref="I277:I278"/>
    <mergeCell ref="J277:J278"/>
    <mergeCell ref="K277:K278"/>
    <mergeCell ref="B257:H257"/>
    <mergeCell ref="I257:J257"/>
    <mergeCell ref="C259:D259"/>
    <mergeCell ref="G259:H259"/>
    <mergeCell ref="J259:K259"/>
    <mergeCell ref="B260:B261"/>
    <mergeCell ref="C260:H260"/>
    <mergeCell ref="I260:I261"/>
    <mergeCell ref="J260:J261"/>
    <mergeCell ref="K260:K261"/>
    <mergeCell ref="B240:H240"/>
    <mergeCell ref="I240:J240"/>
    <mergeCell ref="C242:D242"/>
    <mergeCell ref="G242:H242"/>
    <mergeCell ref="J242:K242"/>
    <mergeCell ref="B243:B244"/>
    <mergeCell ref="C243:H243"/>
    <mergeCell ref="I243:I244"/>
    <mergeCell ref="J243:J244"/>
    <mergeCell ref="K243:K244"/>
    <mergeCell ref="B223:H223"/>
    <mergeCell ref="I223:J223"/>
    <mergeCell ref="C225:D225"/>
    <mergeCell ref="G225:H225"/>
    <mergeCell ref="J225:K225"/>
    <mergeCell ref="B226:B227"/>
    <mergeCell ref="C226:H226"/>
    <mergeCell ref="I226:I227"/>
    <mergeCell ref="J226:J227"/>
    <mergeCell ref="K226:K227"/>
    <mergeCell ref="B206:H206"/>
    <mergeCell ref="I206:J206"/>
    <mergeCell ref="C208:D208"/>
    <mergeCell ref="G208:H208"/>
    <mergeCell ref="J208:K208"/>
    <mergeCell ref="B209:B210"/>
    <mergeCell ref="C209:H209"/>
    <mergeCell ref="I209:I210"/>
    <mergeCell ref="J209:J210"/>
    <mergeCell ref="K209:K210"/>
    <mergeCell ref="B189:H189"/>
    <mergeCell ref="I189:J189"/>
    <mergeCell ref="C191:D191"/>
    <mergeCell ref="G191:H191"/>
    <mergeCell ref="J191:K191"/>
    <mergeCell ref="B192:B193"/>
    <mergeCell ref="C192:H192"/>
    <mergeCell ref="I192:I193"/>
    <mergeCell ref="J192:J193"/>
    <mergeCell ref="K192:K193"/>
    <mergeCell ref="B172:H172"/>
    <mergeCell ref="I172:J172"/>
    <mergeCell ref="C174:D174"/>
    <mergeCell ref="G174:H174"/>
    <mergeCell ref="J174:K174"/>
    <mergeCell ref="B175:B176"/>
    <mergeCell ref="C175:H175"/>
    <mergeCell ref="I175:I176"/>
    <mergeCell ref="J175:J176"/>
    <mergeCell ref="K175:K176"/>
    <mergeCell ref="B155:H155"/>
    <mergeCell ref="I155:J155"/>
    <mergeCell ref="C157:D157"/>
    <mergeCell ref="G157:H157"/>
    <mergeCell ref="J157:K157"/>
    <mergeCell ref="B158:B159"/>
    <mergeCell ref="C158:H158"/>
    <mergeCell ref="I158:I159"/>
    <mergeCell ref="J158:J159"/>
    <mergeCell ref="K158:K159"/>
    <mergeCell ref="B138:H138"/>
    <mergeCell ref="I138:J138"/>
    <mergeCell ref="C140:D140"/>
    <mergeCell ref="G140:H140"/>
    <mergeCell ref="J140:K140"/>
    <mergeCell ref="B141:B142"/>
    <mergeCell ref="C141:H141"/>
    <mergeCell ref="I141:I142"/>
    <mergeCell ref="J141:J142"/>
    <mergeCell ref="K141:K142"/>
    <mergeCell ref="B121:H121"/>
    <mergeCell ref="I121:J121"/>
    <mergeCell ref="C123:D123"/>
    <mergeCell ref="G123:H123"/>
    <mergeCell ref="J123:K123"/>
    <mergeCell ref="B124:B125"/>
    <mergeCell ref="C124:H124"/>
    <mergeCell ref="I124:I125"/>
    <mergeCell ref="J124:J125"/>
    <mergeCell ref="K124:K125"/>
    <mergeCell ref="B104:H104"/>
    <mergeCell ref="I104:J104"/>
    <mergeCell ref="C106:D106"/>
    <mergeCell ref="G106:H106"/>
    <mergeCell ref="J106:K106"/>
    <mergeCell ref="B107:B108"/>
    <mergeCell ref="C107:H107"/>
    <mergeCell ref="I107:I108"/>
    <mergeCell ref="J107:J108"/>
    <mergeCell ref="K107:K108"/>
    <mergeCell ref="B87:H87"/>
    <mergeCell ref="I87:J87"/>
    <mergeCell ref="C89:D89"/>
    <mergeCell ref="G89:H89"/>
    <mergeCell ref="J89:K89"/>
    <mergeCell ref="B90:B91"/>
    <mergeCell ref="C90:H90"/>
    <mergeCell ref="I90:I91"/>
    <mergeCell ref="J90:J91"/>
    <mergeCell ref="K90:K91"/>
    <mergeCell ref="B70:H70"/>
    <mergeCell ref="I70:J70"/>
    <mergeCell ref="C72:D72"/>
    <mergeCell ref="G72:H72"/>
    <mergeCell ref="J72:K72"/>
    <mergeCell ref="B73:B74"/>
    <mergeCell ref="C73:H73"/>
    <mergeCell ref="I73:I74"/>
    <mergeCell ref="J73:J74"/>
    <mergeCell ref="K73:K74"/>
    <mergeCell ref="B53:H53"/>
    <mergeCell ref="I53:J53"/>
    <mergeCell ref="C55:D55"/>
    <mergeCell ref="G55:H55"/>
    <mergeCell ref="J55:K55"/>
    <mergeCell ref="B56:B57"/>
    <mergeCell ref="C56:H56"/>
    <mergeCell ref="I56:I57"/>
    <mergeCell ref="J56:J57"/>
    <mergeCell ref="K56:K57"/>
    <mergeCell ref="B36:H36"/>
    <mergeCell ref="I36:J36"/>
    <mergeCell ref="C38:D38"/>
    <mergeCell ref="G38:H38"/>
    <mergeCell ref="J38:K38"/>
    <mergeCell ref="B39:B40"/>
    <mergeCell ref="C39:H39"/>
    <mergeCell ref="I39:I40"/>
    <mergeCell ref="J39:J40"/>
    <mergeCell ref="K39:K40"/>
    <mergeCell ref="B19:H19"/>
    <mergeCell ref="I19:J19"/>
    <mergeCell ref="C21:D21"/>
    <mergeCell ref="G21:H21"/>
    <mergeCell ref="J21:K21"/>
    <mergeCell ref="B22:B23"/>
    <mergeCell ref="C22:H22"/>
    <mergeCell ref="I22:I23"/>
    <mergeCell ref="J22:J23"/>
    <mergeCell ref="K22:K23"/>
    <mergeCell ref="L5:L6"/>
    <mergeCell ref="C4:D4"/>
    <mergeCell ref="G4:H4"/>
    <mergeCell ref="J4:K4"/>
    <mergeCell ref="B5:B6"/>
    <mergeCell ref="C5:H5"/>
    <mergeCell ref="I5:I6"/>
    <mergeCell ref="J5:J6"/>
    <mergeCell ref="K5:K6"/>
  </mergeCells>
  <phoneticPr fontId="3"/>
  <conditionalFormatting sqref="C7:H18">
    <cfRule type="expression" dxfId="39" priority="92">
      <formula>OR($C$7:$H$18&lt;&gt;"")</formula>
    </cfRule>
  </conditionalFormatting>
  <conditionalFormatting sqref="C4:D4">
    <cfRule type="expression" dxfId="38" priority="88">
      <formula>OR($C4&lt;&gt;"")</formula>
    </cfRule>
  </conditionalFormatting>
  <conditionalFormatting sqref="C24:H35">
    <cfRule type="expression" dxfId="37" priority="38">
      <formula>OR($C$7:$H$18&lt;&gt;"")</formula>
    </cfRule>
  </conditionalFormatting>
  <conditionalFormatting sqref="C21:D21">
    <cfRule type="expression" dxfId="36" priority="37">
      <formula>OR($C21&lt;&gt;"")</formula>
    </cfRule>
  </conditionalFormatting>
  <conditionalFormatting sqref="C41:H52">
    <cfRule type="expression" dxfId="35" priority="36">
      <formula>OR($C$7:$H$18&lt;&gt;"")</formula>
    </cfRule>
  </conditionalFormatting>
  <conditionalFormatting sqref="C38:D38">
    <cfRule type="expression" dxfId="34" priority="35">
      <formula>OR($C38&lt;&gt;"")</formula>
    </cfRule>
  </conditionalFormatting>
  <conditionalFormatting sqref="C58:H69">
    <cfRule type="expression" dxfId="33" priority="34">
      <formula>OR($C$7:$H$18&lt;&gt;"")</formula>
    </cfRule>
  </conditionalFormatting>
  <conditionalFormatting sqref="C55:D55">
    <cfRule type="expression" dxfId="32" priority="33">
      <formula>OR($C55&lt;&gt;"")</formula>
    </cfRule>
  </conditionalFormatting>
  <conditionalFormatting sqref="C75:H86">
    <cfRule type="expression" dxfId="31" priority="32">
      <formula>OR($C$7:$H$18&lt;&gt;"")</formula>
    </cfRule>
  </conditionalFormatting>
  <conditionalFormatting sqref="C72:D72">
    <cfRule type="expression" dxfId="30" priority="31">
      <formula>OR($C72&lt;&gt;"")</formula>
    </cfRule>
  </conditionalFormatting>
  <conditionalFormatting sqref="C92:H103">
    <cfRule type="expression" dxfId="29" priority="30">
      <formula>OR($C$7:$H$18&lt;&gt;"")</formula>
    </cfRule>
  </conditionalFormatting>
  <conditionalFormatting sqref="C89:D89">
    <cfRule type="expression" dxfId="28" priority="29">
      <formula>OR($C89&lt;&gt;"")</formula>
    </cfRule>
  </conditionalFormatting>
  <conditionalFormatting sqref="C109:H120">
    <cfRule type="expression" dxfId="27" priority="28">
      <formula>OR($C$7:$H$18&lt;&gt;"")</formula>
    </cfRule>
  </conditionalFormatting>
  <conditionalFormatting sqref="C106:D106">
    <cfRule type="expression" dxfId="26" priority="27">
      <formula>OR($C106&lt;&gt;"")</formula>
    </cfRule>
  </conditionalFormatting>
  <conditionalFormatting sqref="C126:H137">
    <cfRule type="expression" dxfId="25" priority="26">
      <formula>OR($C$7:$H$18&lt;&gt;"")</formula>
    </cfRule>
  </conditionalFormatting>
  <conditionalFormatting sqref="C123:D123">
    <cfRule type="expression" dxfId="24" priority="25">
      <formula>OR($C123&lt;&gt;"")</formula>
    </cfRule>
  </conditionalFormatting>
  <conditionalFormatting sqref="C143:H154">
    <cfRule type="expression" dxfId="23" priority="24">
      <formula>OR($C$7:$H$18&lt;&gt;"")</formula>
    </cfRule>
  </conditionalFormatting>
  <conditionalFormatting sqref="C140:D140">
    <cfRule type="expression" dxfId="22" priority="23">
      <formula>OR($C140&lt;&gt;"")</formula>
    </cfRule>
  </conditionalFormatting>
  <conditionalFormatting sqref="C160:H171">
    <cfRule type="expression" dxfId="21" priority="22">
      <formula>OR($C$7:$H$18&lt;&gt;"")</formula>
    </cfRule>
  </conditionalFormatting>
  <conditionalFormatting sqref="C157:D157">
    <cfRule type="expression" dxfId="20" priority="21">
      <formula>OR($C157&lt;&gt;"")</formula>
    </cfRule>
  </conditionalFormatting>
  <conditionalFormatting sqref="C177:H188">
    <cfRule type="expression" dxfId="19" priority="20">
      <formula>OR($C$7:$H$18&lt;&gt;"")</formula>
    </cfRule>
  </conditionalFormatting>
  <conditionalFormatting sqref="C174:D174">
    <cfRule type="expression" dxfId="18" priority="19">
      <formula>OR($C174&lt;&gt;"")</formula>
    </cfRule>
  </conditionalFormatting>
  <conditionalFormatting sqref="C194:H205">
    <cfRule type="expression" dxfId="17" priority="18">
      <formula>OR($C$7:$H$18&lt;&gt;"")</formula>
    </cfRule>
  </conditionalFormatting>
  <conditionalFormatting sqref="C191:D191">
    <cfRule type="expression" dxfId="16" priority="17">
      <formula>OR($C191&lt;&gt;"")</formula>
    </cfRule>
  </conditionalFormatting>
  <conditionalFormatting sqref="C211:H222">
    <cfRule type="expression" dxfId="15" priority="16">
      <formula>OR($C$7:$H$18&lt;&gt;"")</formula>
    </cfRule>
  </conditionalFormatting>
  <conditionalFormatting sqref="C208:D208">
    <cfRule type="expression" dxfId="14" priority="15">
      <formula>OR($C208&lt;&gt;"")</formula>
    </cfRule>
  </conditionalFormatting>
  <conditionalFormatting sqref="C228:H239">
    <cfRule type="expression" dxfId="13" priority="14">
      <formula>OR($C$7:$H$18&lt;&gt;"")</formula>
    </cfRule>
  </conditionalFormatting>
  <conditionalFormatting sqref="C225:D225">
    <cfRule type="expression" dxfId="12" priority="13">
      <formula>OR($C225&lt;&gt;"")</formula>
    </cfRule>
  </conditionalFormatting>
  <conditionalFormatting sqref="C245:H256">
    <cfRule type="expression" dxfId="11" priority="12">
      <formula>OR($C$7:$H$18&lt;&gt;"")</formula>
    </cfRule>
  </conditionalFormatting>
  <conditionalFormatting sqref="C242:D242">
    <cfRule type="expression" dxfId="10" priority="11">
      <formula>OR($C242&lt;&gt;"")</formula>
    </cfRule>
  </conditionalFormatting>
  <conditionalFormatting sqref="C262:H273">
    <cfRule type="expression" dxfId="9" priority="10">
      <formula>OR($C$7:$H$18&lt;&gt;"")</formula>
    </cfRule>
  </conditionalFormatting>
  <conditionalFormatting sqref="C259:D259">
    <cfRule type="expression" dxfId="8" priority="9">
      <formula>OR($C259&lt;&gt;"")</formula>
    </cfRule>
  </conditionalFormatting>
  <conditionalFormatting sqref="C279:H290">
    <cfRule type="expression" dxfId="7" priority="8">
      <formula>OR($C$7:$H$18&lt;&gt;"")</formula>
    </cfRule>
  </conditionalFormatting>
  <conditionalFormatting sqref="C276:D276">
    <cfRule type="expression" dxfId="6" priority="7">
      <formula>OR($C276&lt;&gt;"")</formula>
    </cfRule>
  </conditionalFormatting>
  <conditionalFormatting sqref="C296:H307">
    <cfRule type="expression" dxfId="5" priority="6">
      <formula>OR($C$7:$H$18&lt;&gt;"")</formula>
    </cfRule>
  </conditionalFormatting>
  <conditionalFormatting sqref="C293:D293">
    <cfRule type="expression" dxfId="4" priority="5">
      <formula>OR($C293&lt;&gt;"")</formula>
    </cfRule>
  </conditionalFormatting>
  <conditionalFormatting sqref="C313:H324">
    <cfRule type="expression" dxfId="3" priority="4">
      <formula>OR($C$7:$H$18&lt;&gt;"")</formula>
    </cfRule>
  </conditionalFormatting>
  <conditionalFormatting sqref="C310:D310">
    <cfRule type="expression" dxfId="2" priority="3">
      <formula>OR($C310&lt;&gt;"")</formula>
    </cfRule>
  </conditionalFormatting>
  <conditionalFormatting sqref="C330:H341">
    <cfRule type="expression" dxfId="1" priority="2">
      <formula>OR($C$7:$H$18&lt;&gt;"")</formula>
    </cfRule>
  </conditionalFormatting>
  <conditionalFormatting sqref="C327:D327">
    <cfRule type="expression" dxfId="0" priority="1">
      <formula>OR($C327&lt;&gt;"")</formula>
    </cfRule>
  </conditionalFormatting>
  <printOptions horizontalCentered="1"/>
  <pageMargins left="0.31496062992125984" right="0.31496062992125984" top="0.55118110236220474" bottom="0.55118110236220474" header="0.31496062992125984" footer="0.31496062992125984"/>
  <pageSetup paperSize="9" scale="81" fitToHeight="0" orientation="portrait" r:id="rId1"/>
  <rowBreaks count="4" manualBreakCount="4">
    <brk id="53" max="16383" man="1"/>
    <brk id="104" max="16383" man="1"/>
    <brk id="155" max="16383" man="1"/>
    <brk id="20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409D-E065-49CD-93CA-B1A71BF3E223}">
  <sheetPr>
    <pageSetUpPr fitToPage="1"/>
  </sheetPr>
  <dimension ref="A1:F43"/>
  <sheetViews>
    <sheetView showGridLines="0" view="pageBreakPreview" zoomScaleNormal="100" zoomScaleSheetLayoutView="100" workbookViewId="0">
      <selection activeCell="A2" sqref="A2"/>
    </sheetView>
  </sheetViews>
  <sheetFormatPr defaultRowHeight="12" x14ac:dyDescent="0.15"/>
  <cols>
    <col min="1" max="1" width="15" style="142" customWidth="1"/>
    <col min="2" max="2" width="2.140625" style="142" customWidth="1"/>
    <col min="3" max="3" width="34.42578125" style="142" customWidth="1"/>
    <col min="4" max="4" width="18.42578125" style="142" customWidth="1"/>
    <col min="5" max="5" width="28.140625" style="142" customWidth="1"/>
    <col min="6" max="6" width="2.42578125" style="142" customWidth="1"/>
    <col min="7" max="253" width="9.140625" style="142"/>
    <col min="254" max="254" width="45.140625" style="142" customWidth="1"/>
    <col min="255" max="255" width="24.140625" style="142" customWidth="1"/>
    <col min="256" max="256" width="23.7109375" style="142" customWidth="1"/>
    <col min="257" max="257" width="15.5703125" style="142" customWidth="1"/>
    <col min="258" max="509" width="9.140625" style="142"/>
    <col min="510" max="510" width="45.140625" style="142" customWidth="1"/>
    <col min="511" max="511" width="24.140625" style="142" customWidth="1"/>
    <col min="512" max="512" width="23.7109375" style="142" customWidth="1"/>
    <col min="513" max="513" width="15.5703125" style="142" customWidth="1"/>
    <col min="514" max="765" width="9.140625" style="142"/>
    <col min="766" max="766" width="45.140625" style="142" customWidth="1"/>
    <col min="767" max="767" width="24.140625" style="142" customWidth="1"/>
    <col min="768" max="768" width="23.7109375" style="142" customWidth="1"/>
    <col min="769" max="769" width="15.5703125" style="142" customWidth="1"/>
    <col min="770" max="1021" width="9.140625" style="142"/>
    <col min="1022" max="1022" width="45.140625" style="142" customWidth="1"/>
    <col min="1023" max="1023" width="24.140625" style="142" customWidth="1"/>
    <col min="1024" max="1024" width="23.7109375" style="142" customWidth="1"/>
    <col min="1025" max="1025" width="15.5703125" style="142" customWidth="1"/>
    <col min="1026" max="1277" width="9.140625" style="142"/>
    <col min="1278" max="1278" width="45.140625" style="142" customWidth="1"/>
    <col min="1279" max="1279" width="24.140625" style="142" customWidth="1"/>
    <col min="1280" max="1280" width="23.7109375" style="142" customWidth="1"/>
    <col min="1281" max="1281" width="15.5703125" style="142" customWidth="1"/>
    <col min="1282" max="1533" width="9.140625" style="142"/>
    <col min="1534" max="1534" width="45.140625" style="142" customWidth="1"/>
    <col min="1535" max="1535" width="24.140625" style="142" customWidth="1"/>
    <col min="1536" max="1536" width="23.7109375" style="142" customWidth="1"/>
    <col min="1537" max="1537" width="15.5703125" style="142" customWidth="1"/>
    <col min="1538" max="1789" width="9.140625" style="142"/>
    <col min="1790" max="1790" width="45.140625" style="142" customWidth="1"/>
    <col min="1791" max="1791" width="24.140625" style="142" customWidth="1"/>
    <col min="1792" max="1792" width="23.7109375" style="142" customWidth="1"/>
    <col min="1793" max="1793" width="15.5703125" style="142" customWidth="1"/>
    <col min="1794" max="2045" width="9.140625" style="142"/>
    <col min="2046" max="2046" width="45.140625" style="142" customWidth="1"/>
    <col min="2047" max="2047" width="24.140625" style="142" customWidth="1"/>
    <col min="2048" max="2048" width="23.7109375" style="142" customWidth="1"/>
    <col min="2049" max="2049" width="15.5703125" style="142" customWidth="1"/>
    <col min="2050" max="2301" width="9.140625" style="142"/>
    <col min="2302" max="2302" width="45.140625" style="142" customWidth="1"/>
    <col min="2303" max="2303" width="24.140625" style="142" customWidth="1"/>
    <col min="2304" max="2304" width="23.7109375" style="142" customWidth="1"/>
    <col min="2305" max="2305" width="15.5703125" style="142" customWidth="1"/>
    <col min="2306" max="2557" width="9.140625" style="142"/>
    <col min="2558" max="2558" width="45.140625" style="142" customWidth="1"/>
    <col min="2559" max="2559" width="24.140625" style="142" customWidth="1"/>
    <col min="2560" max="2560" width="23.7109375" style="142" customWidth="1"/>
    <col min="2561" max="2561" width="15.5703125" style="142" customWidth="1"/>
    <col min="2562" max="2813" width="9.140625" style="142"/>
    <col min="2814" max="2814" width="45.140625" style="142" customWidth="1"/>
    <col min="2815" max="2815" width="24.140625" style="142" customWidth="1"/>
    <col min="2816" max="2816" width="23.7109375" style="142" customWidth="1"/>
    <col min="2817" max="2817" width="15.5703125" style="142" customWidth="1"/>
    <col min="2818" max="3069" width="9.140625" style="142"/>
    <col min="3070" max="3070" width="45.140625" style="142" customWidth="1"/>
    <col min="3071" max="3071" width="24.140625" style="142" customWidth="1"/>
    <col min="3072" max="3072" width="23.7109375" style="142" customWidth="1"/>
    <col min="3073" max="3073" width="15.5703125" style="142" customWidth="1"/>
    <col min="3074" max="3325" width="9.140625" style="142"/>
    <col min="3326" max="3326" width="45.140625" style="142" customWidth="1"/>
    <col min="3327" max="3327" width="24.140625" style="142" customWidth="1"/>
    <col min="3328" max="3328" width="23.7109375" style="142" customWidth="1"/>
    <col min="3329" max="3329" width="15.5703125" style="142" customWidth="1"/>
    <col min="3330" max="3581" width="9.140625" style="142"/>
    <col min="3582" max="3582" width="45.140625" style="142" customWidth="1"/>
    <col min="3583" max="3583" width="24.140625" style="142" customWidth="1"/>
    <col min="3584" max="3584" width="23.7109375" style="142" customWidth="1"/>
    <col min="3585" max="3585" width="15.5703125" style="142" customWidth="1"/>
    <col min="3586" max="3837" width="9.140625" style="142"/>
    <col min="3838" max="3838" width="45.140625" style="142" customWidth="1"/>
    <col min="3839" max="3839" width="24.140625" style="142" customWidth="1"/>
    <col min="3840" max="3840" width="23.7109375" style="142" customWidth="1"/>
    <col min="3841" max="3841" width="15.5703125" style="142" customWidth="1"/>
    <col min="3842" max="4093" width="9.140625" style="142"/>
    <col min="4094" max="4094" width="45.140625" style="142" customWidth="1"/>
    <col min="4095" max="4095" width="24.140625" style="142" customWidth="1"/>
    <col min="4096" max="4096" width="23.7109375" style="142" customWidth="1"/>
    <col min="4097" max="4097" width="15.5703125" style="142" customWidth="1"/>
    <col min="4098" max="4349" width="9.140625" style="142"/>
    <col min="4350" max="4350" width="45.140625" style="142" customWidth="1"/>
    <col min="4351" max="4351" width="24.140625" style="142" customWidth="1"/>
    <col min="4352" max="4352" width="23.7109375" style="142" customWidth="1"/>
    <col min="4353" max="4353" width="15.5703125" style="142" customWidth="1"/>
    <col min="4354" max="4605" width="9.140625" style="142"/>
    <col min="4606" max="4606" width="45.140625" style="142" customWidth="1"/>
    <col min="4607" max="4607" width="24.140625" style="142" customWidth="1"/>
    <col min="4608" max="4608" width="23.7109375" style="142" customWidth="1"/>
    <col min="4609" max="4609" width="15.5703125" style="142" customWidth="1"/>
    <col min="4610" max="4861" width="9.140625" style="142"/>
    <col min="4862" max="4862" width="45.140625" style="142" customWidth="1"/>
    <col min="4863" max="4863" width="24.140625" style="142" customWidth="1"/>
    <col min="4864" max="4864" width="23.7109375" style="142" customWidth="1"/>
    <col min="4865" max="4865" width="15.5703125" style="142" customWidth="1"/>
    <col min="4866" max="5117" width="9.140625" style="142"/>
    <col min="5118" max="5118" width="45.140625" style="142" customWidth="1"/>
    <col min="5119" max="5119" width="24.140625" style="142" customWidth="1"/>
    <col min="5120" max="5120" width="23.7109375" style="142" customWidth="1"/>
    <col min="5121" max="5121" width="15.5703125" style="142" customWidth="1"/>
    <col min="5122" max="5373" width="9.140625" style="142"/>
    <col min="5374" max="5374" width="45.140625" style="142" customWidth="1"/>
    <col min="5375" max="5375" width="24.140625" style="142" customWidth="1"/>
    <col min="5376" max="5376" width="23.7109375" style="142" customWidth="1"/>
    <col min="5377" max="5377" width="15.5703125" style="142" customWidth="1"/>
    <col min="5378" max="5629" width="9.140625" style="142"/>
    <col min="5630" max="5630" width="45.140625" style="142" customWidth="1"/>
    <col min="5631" max="5631" width="24.140625" style="142" customWidth="1"/>
    <col min="5632" max="5632" width="23.7109375" style="142" customWidth="1"/>
    <col min="5633" max="5633" width="15.5703125" style="142" customWidth="1"/>
    <col min="5634" max="5885" width="9.140625" style="142"/>
    <col min="5886" max="5886" width="45.140625" style="142" customWidth="1"/>
    <col min="5887" max="5887" width="24.140625" style="142" customWidth="1"/>
    <col min="5888" max="5888" width="23.7109375" style="142" customWidth="1"/>
    <col min="5889" max="5889" width="15.5703125" style="142" customWidth="1"/>
    <col min="5890" max="6141" width="9.140625" style="142"/>
    <col min="6142" max="6142" width="45.140625" style="142" customWidth="1"/>
    <col min="6143" max="6143" width="24.140625" style="142" customWidth="1"/>
    <col min="6144" max="6144" width="23.7109375" style="142" customWidth="1"/>
    <col min="6145" max="6145" width="15.5703125" style="142" customWidth="1"/>
    <col min="6146" max="6397" width="9.140625" style="142"/>
    <col min="6398" max="6398" width="45.140625" style="142" customWidth="1"/>
    <col min="6399" max="6399" width="24.140625" style="142" customWidth="1"/>
    <col min="6400" max="6400" width="23.7109375" style="142" customWidth="1"/>
    <col min="6401" max="6401" width="15.5703125" style="142" customWidth="1"/>
    <col min="6402" max="6653" width="9.140625" style="142"/>
    <col min="6654" max="6654" width="45.140625" style="142" customWidth="1"/>
    <col min="6655" max="6655" width="24.140625" style="142" customWidth="1"/>
    <col min="6656" max="6656" width="23.7109375" style="142" customWidth="1"/>
    <col min="6657" max="6657" width="15.5703125" style="142" customWidth="1"/>
    <col min="6658" max="6909" width="9.140625" style="142"/>
    <col min="6910" max="6910" width="45.140625" style="142" customWidth="1"/>
    <col min="6911" max="6911" width="24.140625" style="142" customWidth="1"/>
    <col min="6912" max="6912" width="23.7109375" style="142" customWidth="1"/>
    <col min="6913" max="6913" width="15.5703125" style="142" customWidth="1"/>
    <col min="6914" max="7165" width="9.140625" style="142"/>
    <col min="7166" max="7166" width="45.140625" style="142" customWidth="1"/>
    <col min="7167" max="7167" width="24.140625" style="142" customWidth="1"/>
    <col min="7168" max="7168" width="23.7109375" style="142" customWidth="1"/>
    <col min="7169" max="7169" width="15.5703125" style="142" customWidth="1"/>
    <col min="7170" max="7421" width="9.140625" style="142"/>
    <col min="7422" max="7422" width="45.140625" style="142" customWidth="1"/>
    <col min="7423" max="7423" width="24.140625" style="142" customWidth="1"/>
    <col min="7424" max="7424" width="23.7109375" style="142" customWidth="1"/>
    <col min="7425" max="7425" width="15.5703125" style="142" customWidth="1"/>
    <col min="7426" max="7677" width="9.140625" style="142"/>
    <col min="7678" max="7678" width="45.140625" style="142" customWidth="1"/>
    <col min="7679" max="7679" width="24.140625" style="142" customWidth="1"/>
    <col min="7680" max="7680" width="23.7109375" style="142" customWidth="1"/>
    <col min="7681" max="7681" width="15.5703125" style="142" customWidth="1"/>
    <col min="7682" max="7933" width="9.140625" style="142"/>
    <col min="7934" max="7934" width="45.140625" style="142" customWidth="1"/>
    <col min="7935" max="7935" width="24.140625" style="142" customWidth="1"/>
    <col min="7936" max="7936" width="23.7109375" style="142" customWidth="1"/>
    <col min="7937" max="7937" width="15.5703125" style="142" customWidth="1"/>
    <col min="7938" max="8189" width="9.140625" style="142"/>
    <col min="8190" max="8190" width="45.140625" style="142" customWidth="1"/>
    <col min="8191" max="8191" width="24.140625" style="142" customWidth="1"/>
    <col min="8192" max="8192" width="23.7109375" style="142" customWidth="1"/>
    <col min="8193" max="8193" width="15.5703125" style="142" customWidth="1"/>
    <col min="8194" max="8445" width="9.140625" style="142"/>
    <col min="8446" max="8446" width="45.140625" style="142" customWidth="1"/>
    <col min="8447" max="8447" width="24.140625" style="142" customWidth="1"/>
    <col min="8448" max="8448" width="23.7109375" style="142" customWidth="1"/>
    <col min="8449" max="8449" width="15.5703125" style="142" customWidth="1"/>
    <col min="8450" max="8701" width="9.140625" style="142"/>
    <col min="8702" max="8702" width="45.140625" style="142" customWidth="1"/>
    <col min="8703" max="8703" width="24.140625" style="142" customWidth="1"/>
    <col min="8704" max="8704" width="23.7109375" style="142" customWidth="1"/>
    <col min="8705" max="8705" width="15.5703125" style="142" customWidth="1"/>
    <col min="8706" max="8957" width="9.140625" style="142"/>
    <col min="8958" max="8958" width="45.140625" style="142" customWidth="1"/>
    <col min="8959" max="8959" width="24.140625" style="142" customWidth="1"/>
    <col min="8960" max="8960" width="23.7109375" style="142" customWidth="1"/>
    <col min="8961" max="8961" width="15.5703125" style="142" customWidth="1"/>
    <col min="8962" max="9213" width="9.140625" style="142"/>
    <col min="9214" max="9214" width="45.140625" style="142" customWidth="1"/>
    <col min="9215" max="9215" width="24.140625" style="142" customWidth="1"/>
    <col min="9216" max="9216" width="23.7109375" style="142" customWidth="1"/>
    <col min="9217" max="9217" width="15.5703125" style="142" customWidth="1"/>
    <col min="9218" max="9469" width="9.140625" style="142"/>
    <col min="9470" max="9470" width="45.140625" style="142" customWidth="1"/>
    <col min="9471" max="9471" width="24.140625" style="142" customWidth="1"/>
    <col min="9472" max="9472" width="23.7109375" style="142" customWidth="1"/>
    <col min="9473" max="9473" width="15.5703125" style="142" customWidth="1"/>
    <col min="9474" max="9725" width="9.140625" style="142"/>
    <col min="9726" max="9726" width="45.140625" style="142" customWidth="1"/>
    <col min="9727" max="9727" width="24.140625" style="142" customWidth="1"/>
    <col min="9728" max="9728" width="23.7109375" style="142" customWidth="1"/>
    <col min="9729" max="9729" width="15.5703125" style="142" customWidth="1"/>
    <col min="9730" max="9981" width="9.140625" style="142"/>
    <col min="9982" max="9982" width="45.140625" style="142" customWidth="1"/>
    <col min="9983" max="9983" width="24.140625" style="142" customWidth="1"/>
    <col min="9984" max="9984" width="23.7109375" style="142" customWidth="1"/>
    <col min="9985" max="9985" width="15.5703125" style="142" customWidth="1"/>
    <col min="9986" max="10237" width="9.140625" style="142"/>
    <col min="10238" max="10238" width="45.140625" style="142" customWidth="1"/>
    <col min="10239" max="10239" width="24.140625" style="142" customWidth="1"/>
    <col min="10240" max="10240" width="23.7109375" style="142" customWidth="1"/>
    <col min="10241" max="10241" width="15.5703125" style="142" customWidth="1"/>
    <col min="10242" max="10493" width="9.140625" style="142"/>
    <col min="10494" max="10494" width="45.140625" style="142" customWidth="1"/>
    <col min="10495" max="10495" width="24.140625" style="142" customWidth="1"/>
    <col min="10496" max="10496" width="23.7109375" style="142" customWidth="1"/>
    <col min="10497" max="10497" width="15.5703125" style="142" customWidth="1"/>
    <col min="10498" max="10749" width="9.140625" style="142"/>
    <col min="10750" max="10750" width="45.140625" style="142" customWidth="1"/>
    <col min="10751" max="10751" width="24.140625" style="142" customWidth="1"/>
    <col min="10752" max="10752" width="23.7109375" style="142" customWidth="1"/>
    <col min="10753" max="10753" width="15.5703125" style="142" customWidth="1"/>
    <col min="10754" max="11005" width="9.140625" style="142"/>
    <col min="11006" max="11006" width="45.140625" style="142" customWidth="1"/>
    <col min="11007" max="11007" width="24.140625" style="142" customWidth="1"/>
    <col min="11008" max="11008" width="23.7109375" style="142" customWidth="1"/>
    <col min="11009" max="11009" width="15.5703125" style="142" customWidth="1"/>
    <col min="11010" max="11261" width="9.140625" style="142"/>
    <col min="11262" max="11262" width="45.140625" style="142" customWidth="1"/>
    <col min="11263" max="11263" width="24.140625" style="142" customWidth="1"/>
    <col min="11264" max="11264" width="23.7109375" style="142" customWidth="1"/>
    <col min="11265" max="11265" width="15.5703125" style="142" customWidth="1"/>
    <col min="11266" max="11517" width="9.140625" style="142"/>
    <col min="11518" max="11518" width="45.140625" style="142" customWidth="1"/>
    <col min="11519" max="11519" width="24.140625" style="142" customWidth="1"/>
    <col min="11520" max="11520" width="23.7109375" style="142" customWidth="1"/>
    <col min="11521" max="11521" width="15.5703125" style="142" customWidth="1"/>
    <col min="11522" max="11773" width="9.140625" style="142"/>
    <col min="11774" max="11774" width="45.140625" style="142" customWidth="1"/>
    <col min="11775" max="11775" width="24.140625" style="142" customWidth="1"/>
    <col min="11776" max="11776" width="23.7109375" style="142" customWidth="1"/>
    <col min="11777" max="11777" width="15.5703125" style="142" customWidth="1"/>
    <col min="11778" max="12029" width="9.140625" style="142"/>
    <col min="12030" max="12030" width="45.140625" style="142" customWidth="1"/>
    <col min="12031" max="12031" width="24.140625" style="142" customWidth="1"/>
    <col min="12032" max="12032" width="23.7109375" style="142" customWidth="1"/>
    <col min="12033" max="12033" width="15.5703125" style="142" customWidth="1"/>
    <col min="12034" max="12285" width="9.140625" style="142"/>
    <col min="12286" max="12286" width="45.140625" style="142" customWidth="1"/>
    <col min="12287" max="12287" width="24.140625" style="142" customWidth="1"/>
    <col min="12288" max="12288" width="23.7109375" style="142" customWidth="1"/>
    <col min="12289" max="12289" width="15.5703125" style="142" customWidth="1"/>
    <col min="12290" max="12541" width="9.140625" style="142"/>
    <col min="12542" max="12542" width="45.140625" style="142" customWidth="1"/>
    <col min="12543" max="12543" width="24.140625" style="142" customWidth="1"/>
    <col min="12544" max="12544" width="23.7109375" style="142" customWidth="1"/>
    <col min="12545" max="12545" width="15.5703125" style="142" customWidth="1"/>
    <col min="12546" max="12797" width="9.140625" style="142"/>
    <col min="12798" max="12798" width="45.140625" style="142" customWidth="1"/>
    <col min="12799" max="12799" width="24.140625" style="142" customWidth="1"/>
    <col min="12800" max="12800" width="23.7109375" style="142" customWidth="1"/>
    <col min="12801" max="12801" width="15.5703125" style="142" customWidth="1"/>
    <col min="12802" max="13053" width="9.140625" style="142"/>
    <col min="13054" max="13054" width="45.140625" style="142" customWidth="1"/>
    <col min="13055" max="13055" width="24.140625" style="142" customWidth="1"/>
    <col min="13056" max="13056" width="23.7109375" style="142" customWidth="1"/>
    <col min="13057" max="13057" width="15.5703125" style="142" customWidth="1"/>
    <col min="13058" max="13309" width="9.140625" style="142"/>
    <col min="13310" max="13310" width="45.140625" style="142" customWidth="1"/>
    <col min="13311" max="13311" width="24.140625" style="142" customWidth="1"/>
    <col min="13312" max="13312" width="23.7109375" style="142" customWidth="1"/>
    <col min="13313" max="13313" width="15.5703125" style="142" customWidth="1"/>
    <col min="13314" max="13565" width="9.140625" style="142"/>
    <col min="13566" max="13566" width="45.140625" style="142" customWidth="1"/>
    <col min="13567" max="13567" width="24.140625" style="142" customWidth="1"/>
    <col min="13568" max="13568" width="23.7109375" style="142" customWidth="1"/>
    <col min="13569" max="13569" width="15.5703125" style="142" customWidth="1"/>
    <col min="13570" max="13821" width="9.140625" style="142"/>
    <col min="13822" max="13822" width="45.140625" style="142" customWidth="1"/>
    <col min="13823" max="13823" width="24.140625" style="142" customWidth="1"/>
    <col min="13824" max="13824" width="23.7109375" style="142" customWidth="1"/>
    <col min="13825" max="13825" width="15.5703125" style="142" customWidth="1"/>
    <col min="13826" max="14077" width="9.140625" style="142"/>
    <col min="14078" max="14078" width="45.140625" style="142" customWidth="1"/>
    <col min="14079" max="14079" width="24.140625" style="142" customWidth="1"/>
    <col min="14080" max="14080" width="23.7109375" style="142" customWidth="1"/>
    <col min="14081" max="14081" width="15.5703125" style="142" customWidth="1"/>
    <col min="14082" max="14333" width="9.140625" style="142"/>
    <col min="14334" max="14334" width="45.140625" style="142" customWidth="1"/>
    <col min="14335" max="14335" width="24.140625" style="142" customWidth="1"/>
    <col min="14336" max="14336" width="23.7109375" style="142" customWidth="1"/>
    <col min="14337" max="14337" width="15.5703125" style="142" customWidth="1"/>
    <col min="14338" max="14589" width="9.140625" style="142"/>
    <col min="14590" max="14590" width="45.140625" style="142" customWidth="1"/>
    <col min="14591" max="14591" width="24.140625" style="142" customWidth="1"/>
    <col min="14592" max="14592" width="23.7109375" style="142" customWidth="1"/>
    <col min="14593" max="14593" width="15.5703125" style="142" customWidth="1"/>
    <col min="14594" max="14845" width="9.140625" style="142"/>
    <col min="14846" max="14846" width="45.140625" style="142" customWidth="1"/>
    <col min="14847" max="14847" width="24.140625" style="142" customWidth="1"/>
    <col min="14848" max="14848" width="23.7109375" style="142" customWidth="1"/>
    <col min="14849" max="14849" width="15.5703125" style="142" customWidth="1"/>
    <col min="14850" max="15101" width="9.140625" style="142"/>
    <col min="15102" max="15102" width="45.140625" style="142" customWidth="1"/>
    <col min="15103" max="15103" width="24.140625" style="142" customWidth="1"/>
    <col min="15104" max="15104" width="23.7109375" style="142" customWidth="1"/>
    <col min="15105" max="15105" width="15.5703125" style="142" customWidth="1"/>
    <col min="15106" max="15357" width="9.140625" style="142"/>
    <col min="15358" max="15358" width="45.140625" style="142" customWidth="1"/>
    <col min="15359" max="15359" width="24.140625" style="142" customWidth="1"/>
    <col min="15360" max="15360" width="23.7109375" style="142" customWidth="1"/>
    <col min="15361" max="15361" width="15.5703125" style="142" customWidth="1"/>
    <col min="15362" max="15613" width="9.140625" style="142"/>
    <col min="15614" max="15614" width="45.140625" style="142" customWidth="1"/>
    <col min="15615" max="15615" width="24.140625" style="142" customWidth="1"/>
    <col min="15616" max="15616" width="23.7109375" style="142" customWidth="1"/>
    <col min="15617" max="15617" width="15.5703125" style="142" customWidth="1"/>
    <col min="15618" max="15869" width="9.140625" style="142"/>
    <col min="15870" max="15870" width="45.140625" style="142" customWidth="1"/>
    <col min="15871" max="15871" width="24.140625" style="142" customWidth="1"/>
    <col min="15872" max="15872" width="23.7109375" style="142" customWidth="1"/>
    <col min="15873" max="15873" width="15.5703125" style="142" customWidth="1"/>
    <col min="15874" max="16125" width="9.140625" style="142"/>
    <col min="16126" max="16126" width="45.140625" style="142" customWidth="1"/>
    <col min="16127" max="16127" width="24.140625" style="142" customWidth="1"/>
    <col min="16128" max="16128" width="23.7109375" style="142" customWidth="1"/>
    <col min="16129" max="16129" width="15.5703125" style="142" customWidth="1"/>
    <col min="16130" max="16384" width="9.140625" style="142"/>
  </cols>
  <sheetData>
    <row r="1" spans="1:6" x14ac:dyDescent="0.15">
      <c r="A1" s="621" t="s">
        <v>234</v>
      </c>
      <c r="B1" s="621"/>
      <c r="C1" s="621"/>
      <c r="D1" s="621"/>
      <c r="E1" s="621"/>
      <c r="F1" s="141"/>
    </row>
    <row r="2" spans="1:6" x14ac:dyDescent="0.15">
      <c r="A2" s="143"/>
      <c r="B2" s="144"/>
      <c r="C2" s="144"/>
      <c r="D2" s="145"/>
      <c r="E2" s="145"/>
      <c r="F2" s="146"/>
    </row>
    <row r="3" spans="1:6" ht="21" customHeight="1" x14ac:dyDescent="0.15">
      <c r="A3" s="147" t="s">
        <v>95</v>
      </c>
      <c r="B3" s="143"/>
      <c r="C3" s="143"/>
      <c r="D3" s="143"/>
      <c r="E3" s="143"/>
    </row>
    <row r="4" spans="1:6" ht="18" customHeight="1" x14ac:dyDescent="0.15">
      <c r="A4" s="616" t="s">
        <v>69</v>
      </c>
      <c r="B4" s="617"/>
      <c r="C4" s="618"/>
      <c r="D4" s="148" t="s">
        <v>91</v>
      </c>
      <c r="E4" s="148" t="s">
        <v>70</v>
      </c>
      <c r="F4" s="149"/>
    </row>
    <row r="5" spans="1:6" ht="18" customHeight="1" x14ac:dyDescent="0.15">
      <c r="A5" s="227" t="s">
        <v>65</v>
      </c>
      <c r="B5" s="622" t="s">
        <v>71</v>
      </c>
      <c r="C5" s="623"/>
      <c r="D5" s="150"/>
      <c r="E5" s="151"/>
      <c r="F5" s="152"/>
    </row>
    <row r="6" spans="1:6" ht="17.25" customHeight="1" x14ac:dyDescent="0.15">
      <c r="A6" s="655" t="s">
        <v>86</v>
      </c>
      <c r="B6" s="711" t="s">
        <v>90</v>
      </c>
      <c r="C6" s="712"/>
      <c r="D6" s="246"/>
      <c r="E6" s="154"/>
      <c r="F6" s="152"/>
    </row>
    <row r="7" spans="1:6" ht="18" customHeight="1" x14ac:dyDescent="0.15">
      <c r="A7" s="655"/>
      <c r="B7" s="662" t="s">
        <v>72</v>
      </c>
      <c r="C7" s="663"/>
      <c r="D7" s="246"/>
      <c r="E7" s="154"/>
      <c r="F7" s="152"/>
    </row>
    <row r="8" spans="1:6" ht="18" customHeight="1" x14ac:dyDescent="0.15">
      <c r="A8" s="655" t="s">
        <v>87</v>
      </c>
      <c r="B8" s="662" t="s">
        <v>88</v>
      </c>
      <c r="C8" s="663"/>
      <c r="D8" s="246"/>
      <c r="E8" s="154"/>
      <c r="F8" s="152"/>
    </row>
    <row r="9" spans="1:6" ht="18" customHeight="1" x14ac:dyDescent="0.15">
      <c r="A9" s="655"/>
      <c r="B9" s="662" t="s">
        <v>127</v>
      </c>
      <c r="C9" s="663"/>
      <c r="D9" s="246"/>
      <c r="E9" s="154"/>
      <c r="F9" s="152"/>
    </row>
    <row r="10" spans="1:6" ht="18" customHeight="1" x14ac:dyDescent="0.15">
      <c r="A10" s="655"/>
      <c r="B10" s="713"/>
      <c r="C10" s="714"/>
      <c r="D10" s="246"/>
      <c r="E10" s="154"/>
      <c r="F10" s="152"/>
    </row>
    <row r="11" spans="1:6" ht="18" customHeight="1" x14ac:dyDescent="0.15">
      <c r="A11" s="655"/>
      <c r="B11" s="619"/>
      <c r="C11" s="620"/>
      <c r="D11" s="246"/>
      <c r="E11" s="154"/>
      <c r="F11" s="152"/>
    </row>
    <row r="12" spans="1:6" ht="18" customHeight="1" x14ac:dyDescent="0.15">
      <c r="A12" s="616" t="s">
        <v>73</v>
      </c>
      <c r="B12" s="617"/>
      <c r="C12" s="618"/>
      <c r="D12" s="155"/>
      <c r="E12" s="148"/>
      <c r="F12" s="149"/>
    </row>
    <row r="13" spans="1:6" ht="18" customHeight="1" x14ac:dyDescent="0.15">
      <c r="A13" s="143"/>
      <c r="B13" s="156"/>
      <c r="C13" s="156"/>
      <c r="D13" s="247"/>
      <c r="E13" s="156"/>
      <c r="F13" s="157"/>
    </row>
    <row r="14" spans="1:6" ht="21" customHeight="1" x14ac:dyDescent="0.15">
      <c r="A14" s="158" t="s">
        <v>151</v>
      </c>
      <c r="B14" s="143"/>
      <c r="C14" s="143"/>
      <c r="D14" s="248"/>
      <c r="E14" s="158"/>
      <c r="F14" s="159"/>
    </row>
    <row r="15" spans="1:6" ht="18" customHeight="1" x14ac:dyDescent="0.15">
      <c r="A15" s="616" t="s">
        <v>69</v>
      </c>
      <c r="B15" s="617"/>
      <c r="C15" s="618"/>
      <c r="D15" s="249" t="s">
        <v>91</v>
      </c>
      <c r="E15" s="148" t="s">
        <v>70</v>
      </c>
      <c r="F15" s="149"/>
    </row>
    <row r="16" spans="1:6" ht="18" customHeight="1" x14ac:dyDescent="0.15">
      <c r="A16" s="648" t="s">
        <v>66</v>
      </c>
      <c r="B16" s="160" t="s">
        <v>74</v>
      </c>
      <c r="C16" s="161"/>
      <c r="D16" s="250"/>
      <c r="E16" s="163"/>
      <c r="F16" s="152"/>
    </row>
    <row r="17" spans="1:6" ht="18" customHeight="1" x14ac:dyDescent="0.15">
      <c r="A17" s="648"/>
      <c r="B17" s="164" t="s">
        <v>75</v>
      </c>
      <c r="C17" s="164"/>
      <c r="D17" s="251"/>
      <c r="E17" s="166"/>
      <c r="F17" s="152"/>
    </row>
    <row r="18" spans="1:6" ht="18" customHeight="1" x14ac:dyDescent="0.15">
      <c r="A18" s="648"/>
      <c r="B18" s="638"/>
      <c r="C18" s="638"/>
      <c r="D18" s="251"/>
      <c r="E18" s="166"/>
      <c r="F18" s="152"/>
    </row>
    <row r="19" spans="1:6" ht="18" customHeight="1" x14ac:dyDescent="0.15">
      <c r="A19" s="648"/>
      <c r="B19" s="638"/>
      <c r="C19" s="638"/>
      <c r="D19" s="251"/>
      <c r="E19" s="166"/>
      <c r="F19" s="152"/>
    </row>
    <row r="20" spans="1:6" ht="18" customHeight="1" x14ac:dyDescent="0.15">
      <c r="A20" s="648"/>
      <c r="B20" s="642"/>
      <c r="C20" s="643"/>
      <c r="D20" s="252"/>
      <c r="E20" s="166"/>
      <c r="F20" s="152"/>
    </row>
    <row r="21" spans="1:6" ht="18" customHeight="1" x14ac:dyDescent="0.15">
      <c r="A21" s="651" t="s">
        <v>67</v>
      </c>
      <c r="B21" s="628" t="s">
        <v>76</v>
      </c>
      <c r="C21" s="629"/>
      <c r="D21" s="253"/>
      <c r="E21" s="166"/>
      <c r="F21" s="152"/>
    </row>
    <row r="22" spans="1:6" ht="18" customHeight="1" x14ac:dyDescent="0.15">
      <c r="A22" s="648"/>
      <c r="B22" s="628" t="s">
        <v>77</v>
      </c>
      <c r="C22" s="629"/>
      <c r="D22" s="251"/>
      <c r="E22" s="166"/>
      <c r="F22" s="152"/>
    </row>
    <row r="23" spans="1:6" ht="18" customHeight="1" x14ac:dyDescent="0.15">
      <c r="A23" s="648"/>
      <c r="B23" s="628" t="s">
        <v>78</v>
      </c>
      <c r="C23" s="629"/>
      <c r="D23" s="251"/>
      <c r="E23" s="166"/>
      <c r="F23" s="152"/>
    </row>
    <row r="24" spans="1:6" ht="18" customHeight="1" x14ac:dyDescent="0.15">
      <c r="A24" s="648"/>
      <c r="B24" s="628" t="s">
        <v>79</v>
      </c>
      <c r="C24" s="629"/>
      <c r="D24" s="251"/>
      <c r="E24" s="166"/>
      <c r="F24" s="152"/>
    </row>
    <row r="25" spans="1:6" ht="18" customHeight="1" x14ac:dyDescent="0.15">
      <c r="A25" s="648"/>
      <c r="B25" s="628" t="s">
        <v>80</v>
      </c>
      <c r="C25" s="629"/>
      <c r="D25" s="251"/>
      <c r="E25" s="166"/>
      <c r="F25" s="152"/>
    </row>
    <row r="26" spans="1:6" ht="18" customHeight="1" x14ac:dyDescent="0.15">
      <c r="A26" s="648"/>
      <c r="B26" s="628" t="s">
        <v>81</v>
      </c>
      <c r="C26" s="629"/>
      <c r="D26" s="251"/>
      <c r="E26" s="166"/>
      <c r="F26" s="152"/>
    </row>
    <row r="27" spans="1:6" ht="18" customHeight="1" x14ac:dyDescent="0.15">
      <c r="A27" s="648"/>
      <c r="B27" s="628" t="s">
        <v>82</v>
      </c>
      <c r="C27" s="629"/>
      <c r="D27" s="251"/>
      <c r="E27" s="166"/>
      <c r="F27" s="152"/>
    </row>
    <row r="28" spans="1:6" ht="18" customHeight="1" x14ac:dyDescent="0.15">
      <c r="A28" s="648"/>
      <c r="B28" s="628" t="s">
        <v>83</v>
      </c>
      <c r="C28" s="629"/>
      <c r="D28" s="254"/>
      <c r="E28" s="166"/>
      <c r="F28" s="152"/>
    </row>
    <row r="29" spans="1:6" ht="18" customHeight="1" x14ac:dyDescent="0.15">
      <c r="A29" s="648"/>
      <c r="B29" s="628" t="s">
        <v>84</v>
      </c>
      <c r="C29" s="629"/>
      <c r="D29" s="254"/>
      <c r="E29" s="166"/>
      <c r="F29" s="152"/>
    </row>
    <row r="30" spans="1:6" ht="18" customHeight="1" x14ac:dyDescent="0.15">
      <c r="A30" s="648"/>
      <c r="B30" s="640"/>
      <c r="C30" s="641"/>
      <c r="D30" s="254"/>
      <c r="E30" s="166"/>
      <c r="F30" s="152"/>
    </row>
    <row r="31" spans="1:6" ht="18" customHeight="1" x14ac:dyDescent="0.15">
      <c r="A31" s="648"/>
      <c r="B31" s="170"/>
      <c r="C31" s="171"/>
      <c r="D31" s="254"/>
      <c r="E31" s="166"/>
      <c r="F31" s="152"/>
    </row>
    <row r="32" spans="1:6" ht="18" customHeight="1" x14ac:dyDescent="0.15">
      <c r="A32" s="648"/>
      <c r="B32" s="628"/>
      <c r="C32" s="629"/>
      <c r="D32" s="255"/>
      <c r="E32" s="166"/>
      <c r="F32" s="152"/>
    </row>
    <row r="33" spans="1:6" ht="18" customHeight="1" x14ac:dyDescent="0.15">
      <c r="A33" s="648"/>
      <c r="B33" s="628"/>
      <c r="C33" s="629"/>
      <c r="D33" s="255"/>
      <c r="E33" s="166"/>
      <c r="F33" s="152"/>
    </row>
    <row r="34" spans="1:6" ht="18" customHeight="1" x14ac:dyDescent="0.15">
      <c r="A34" s="652"/>
      <c r="B34" s="630"/>
      <c r="C34" s="631"/>
      <c r="D34" s="255"/>
      <c r="E34" s="173"/>
      <c r="F34" s="152"/>
    </row>
    <row r="35" spans="1:6" ht="18" customHeight="1" x14ac:dyDescent="0.15">
      <c r="A35" s="632" t="s">
        <v>89</v>
      </c>
      <c r="B35" s="633"/>
      <c r="C35" s="634"/>
      <c r="D35" s="174"/>
      <c r="E35" s="175"/>
      <c r="F35" s="152"/>
    </row>
    <row r="36" spans="1:6" ht="15" customHeight="1" x14ac:dyDescent="0.15">
      <c r="A36" s="143"/>
      <c r="B36" s="147"/>
      <c r="C36" s="147"/>
      <c r="D36" s="143"/>
      <c r="E36" s="143"/>
    </row>
    <row r="37" spans="1:6" x14ac:dyDescent="0.15">
      <c r="A37" s="143"/>
      <c r="B37" s="176" t="s">
        <v>85</v>
      </c>
      <c r="C37" s="147"/>
      <c r="D37" s="176"/>
      <c r="E37" s="176"/>
      <c r="F37" s="177"/>
    </row>
    <row r="38" spans="1:6" ht="15" customHeight="1" x14ac:dyDescent="0.15">
      <c r="A38" s="143"/>
      <c r="B38" s="178"/>
      <c r="C38" s="178"/>
      <c r="D38" s="147"/>
      <c r="E38" s="147"/>
      <c r="F38" s="179"/>
    </row>
    <row r="39" spans="1:6" ht="15" customHeight="1" x14ac:dyDescent="0.15">
      <c r="A39" s="143"/>
      <c r="B39" s="180"/>
      <c r="C39" s="180" t="s">
        <v>92</v>
      </c>
      <c r="D39" s="176"/>
      <c r="E39" s="176"/>
      <c r="F39" s="177"/>
    </row>
    <row r="40" spans="1:6" ht="15" customHeight="1" x14ac:dyDescent="0.15">
      <c r="A40" s="178"/>
      <c r="B40" s="178"/>
      <c r="C40" s="178"/>
      <c r="D40" s="176"/>
      <c r="E40" s="176"/>
      <c r="F40" s="177"/>
    </row>
    <row r="41" spans="1:6" ht="24.75" customHeight="1" x14ac:dyDescent="0.15">
      <c r="A41" s="143"/>
      <c r="B41" s="181"/>
      <c r="C41" s="182" t="s">
        <v>93</v>
      </c>
      <c r="D41" s="635"/>
      <c r="E41" s="635"/>
      <c r="F41" s="183"/>
    </row>
    <row r="42" spans="1:6" ht="24.75" customHeight="1" x14ac:dyDescent="0.15">
      <c r="A42" s="143"/>
      <c r="B42" s="181"/>
      <c r="C42" s="182" t="s">
        <v>94</v>
      </c>
      <c r="D42" s="636"/>
      <c r="E42" s="636"/>
      <c r="F42" s="183"/>
    </row>
    <row r="43" spans="1:6" x14ac:dyDescent="0.15">
      <c r="B43" s="715"/>
      <c r="C43" s="715"/>
      <c r="D43" s="715"/>
      <c r="E43" s="715"/>
      <c r="F43" s="179"/>
    </row>
  </sheetData>
  <sheetProtection insertColumns="0" insertRows="0" deleteColumns="0" deleteRows="0" autoFilter="0"/>
  <mergeCells count="35">
    <mergeCell ref="B43:E43"/>
    <mergeCell ref="B32:C32"/>
    <mergeCell ref="B33:C33"/>
    <mergeCell ref="B34:C34"/>
    <mergeCell ref="A35:C35"/>
    <mergeCell ref="D41:E41"/>
    <mergeCell ref="D42:E42"/>
    <mergeCell ref="B30:C30"/>
    <mergeCell ref="A15:C15"/>
    <mergeCell ref="A16:A20"/>
    <mergeCell ref="B18:C18"/>
    <mergeCell ref="B19:C19"/>
    <mergeCell ref="B20:C20"/>
    <mergeCell ref="A21:A34"/>
    <mergeCell ref="B21:C21"/>
    <mergeCell ref="B22:C22"/>
    <mergeCell ref="B23:C23"/>
    <mergeCell ref="B24:C24"/>
    <mergeCell ref="B25:C25"/>
    <mergeCell ref="B26:C26"/>
    <mergeCell ref="B27:C27"/>
    <mergeCell ref="B28:C28"/>
    <mergeCell ref="B29:C29"/>
    <mergeCell ref="A12:C12"/>
    <mergeCell ref="A1:E1"/>
    <mergeCell ref="A4:C4"/>
    <mergeCell ref="B5:C5"/>
    <mergeCell ref="A6:A7"/>
    <mergeCell ref="B6:C6"/>
    <mergeCell ref="B7:C7"/>
    <mergeCell ref="A8:A11"/>
    <mergeCell ref="B8:C8"/>
    <mergeCell ref="B9:C9"/>
    <mergeCell ref="B10:C10"/>
    <mergeCell ref="B11:C11"/>
  </mergeCells>
  <phoneticPr fontId="3"/>
  <printOptions horizontalCentered="1"/>
  <pageMargins left="0.78740157480314965" right="0.78740157480314965" top="0.55118110236220474" bottom="0.55118110236220474" header="0.31496062992125984" footer="0.31496062992125984"/>
  <pageSetup paperSize="9" scale="97" fitToHeight="0" orientation="portrait"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2F63E-27EB-4A96-8AC9-374A63DC57DA}">
  <dimension ref="A1:H25"/>
  <sheetViews>
    <sheetView showGridLines="0" view="pageBreakPreview" zoomScale="115" zoomScaleNormal="100" zoomScaleSheetLayoutView="115" workbookViewId="0">
      <selection activeCell="D7" sqref="D7"/>
    </sheetView>
  </sheetViews>
  <sheetFormatPr defaultRowHeight="12" x14ac:dyDescent="0.15"/>
  <cols>
    <col min="1" max="1" width="4.7109375" customWidth="1"/>
    <col min="2" max="2" width="23.85546875" customWidth="1"/>
    <col min="3" max="3" width="10.140625" customWidth="1"/>
    <col min="4" max="4" width="54.85546875" customWidth="1"/>
    <col min="9" max="9" width="8" customWidth="1"/>
  </cols>
  <sheetData>
    <row r="1" spans="1:8" ht="20.25" customHeight="1" x14ac:dyDescent="0.15">
      <c r="A1" s="186"/>
      <c r="B1" s="188" t="s">
        <v>214</v>
      </c>
      <c r="C1" s="188"/>
      <c r="D1" s="188"/>
      <c r="E1" s="358"/>
      <c r="F1" s="358"/>
      <c r="G1" s="358"/>
      <c r="H1" s="358"/>
    </row>
    <row r="2" spans="1:8" ht="12.75" x14ac:dyDescent="0.15">
      <c r="A2" s="186"/>
      <c r="B2" s="188"/>
      <c r="C2" s="188"/>
      <c r="D2" s="188"/>
      <c r="E2" s="358"/>
      <c r="F2" s="358"/>
      <c r="G2" s="358"/>
      <c r="H2" s="358"/>
    </row>
    <row r="3" spans="1:8" ht="12.75" x14ac:dyDescent="0.15">
      <c r="A3" s="186"/>
      <c r="B3" s="186"/>
      <c r="C3" s="364"/>
      <c r="D3" s="196" t="s">
        <v>217</v>
      </c>
      <c r="E3" s="358"/>
      <c r="F3" s="358"/>
      <c r="G3" s="358"/>
      <c r="H3" s="358"/>
    </row>
    <row r="4" spans="1:8" ht="13.5" x14ac:dyDescent="0.15">
      <c r="A4" s="186"/>
      <c r="B4" s="187"/>
      <c r="C4" s="186"/>
      <c r="D4" s="186"/>
    </row>
    <row r="5" spans="1:8" ht="20.25" customHeight="1" x14ac:dyDescent="0.15">
      <c r="A5" s="665" t="s">
        <v>215</v>
      </c>
      <c r="B5" s="665"/>
      <c r="C5" s="186"/>
      <c r="D5" s="186"/>
    </row>
    <row r="6" spans="1:8" ht="13.5" x14ac:dyDescent="0.15">
      <c r="A6" s="186"/>
      <c r="B6" s="187"/>
      <c r="C6" s="186"/>
      <c r="D6" s="186"/>
    </row>
    <row r="7" spans="1:8" ht="37.5" customHeight="1" x14ac:dyDescent="0.15">
      <c r="A7" s="186"/>
      <c r="B7" s="186"/>
      <c r="C7" s="365" t="s">
        <v>232</v>
      </c>
      <c r="D7" s="362"/>
      <c r="E7" s="34"/>
      <c r="F7" s="34"/>
      <c r="G7" s="34"/>
      <c r="H7" s="34"/>
    </row>
    <row r="8" spans="1:8" ht="12.75" x14ac:dyDescent="0.15">
      <c r="A8" s="186"/>
      <c r="B8" s="186"/>
      <c r="C8" s="366"/>
      <c r="D8" s="363"/>
      <c r="E8" s="34"/>
      <c r="F8" s="34"/>
      <c r="G8" s="34"/>
      <c r="H8" s="34"/>
    </row>
    <row r="9" spans="1:8" ht="26.25" customHeight="1" x14ac:dyDescent="0.15">
      <c r="A9" s="186"/>
      <c r="B9" s="186"/>
      <c r="C9" s="366"/>
      <c r="D9" s="363"/>
      <c r="E9" s="34"/>
      <c r="F9" s="34"/>
      <c r="G9" s="34"/>
      <c r="H9" s="34"/>
    </row>
    <row r="10" spans="1:8" ht="26.25" customHeight="1" x14ac:dyDescent="0.15">
      <c r="A10" s="186"/>
      <c r="B10" s="186"/>
      <c r="C10" s="367" t="s">
        <v>233</v>
      </c>
      <c r="D10" s="362"/>
      <c r="E10" s="34"/>
      <c r="F10" s="34"/>
      <c r="G10" s="34"/>
      <c r="H10" s="34"/>
    </row>
    <row r="11" spans="1:8" ht="14.25" x14ac:dyDescent="0.15">
      <c r="A11" s="186"/>
      <c r="B11" s="368"/>
      <c r="C11" s="186"/>
      <c r="D11" s="369" t="s">
        <v>218</v>
      </c>
      <c r="E11" s="359"/>
      <c r="F11" s="359"/>
      <c r="G11" s="359"/>
      <c r="H11" s="359"/>
    </row>
    <row r="12" spans="1:8" ht="14.25" x14ac:dyDescent="0.15">
      <c r="A12" s="186"/>
      <c r="B12" s="368"/>
      <c r="C12" s="186"/>
      <c r="D12" s="370"/>
      <c r="E12" s="359"/>
      <c r="F12" s="359"/>
      <c r="G12" s="359"/>
      <c r="H12" s="359"/>
    </row>
    <row r="13" spans="1:8" ht="144.75" customHeight="1" x14ac:dyDescent="0.15">
      <c r="A13" s="510" t="s">
        <v>219</v>
      </c>
      <c r="B13" s="510"/>
      <c r="C13" s="510"/>
      <c r="D13" s="510"/>
    </row>
    <row r="14" spans="1:8" ht="12.75" x14ac:dyDescent="0.15">
      <c r="A14" s="186"/>
      <c r="B14" s="371"/>
      <c r="C14" s="372"/>
      <c r="D14" s="372"/>
    </row>
    <row r="15" spans="1:8" ht="12.75" x14ac:dyDescent="0.15">
      <c r="A15" s="186"/>
      <c r="B15" s="666" t="s">
        <v>216</v>
      </c>
      <c r="C15" s="666"/>
      <c r="D15" s="666"/>
    </row>
    <row r="16" spans="1:8" ht="13.5" x14ac:dyDescent="0.15">
      <c r="A16" s="186"/>
      <c r="B16" s="373"/>
      <c r="C16" s="372"/>
      <c r="D16" s="372"/>
    </row>
    <row r="17" spans="1:4" ht="49.5" customHeight="1" x14ac:dyDescent="0.15">
      <c r="A17" s="374" t="s">
        <v>220</v>
      </c>
      <c r="B17" s="664" t="s">
        <v>226</v>
      </c>
      <c r="C17" s="664"/>
      <c r="D17" s="664"/>
    </row>
    <row r="18" spans="1:4" ht="28.5" customHeight="1" x14ac:dyDescent="0.15">
      <c r="A18" s="374" t="s">
        <v>221</v>
      </c>
      <c r="B18" s="664" t="s">
        <v>227</v>
      </c>
      <c r="C18" s="664"/>
      <c r="D18" s="664"/>
    </row>
    <row r="19" spans="1:4" ht="29.25" customHeight="1" x14ac:dyDescent="0.15">
      <c r="A19" s="374" t="s">
        <v>222</v>
      </c>
      <c r="B19" s="664" t="s">
        <v>228</v>
      </c>
      <c r="C19" s="664"/>
      <c r="D19" s="664"/>
    </row>
    <row r="20" spans="1:4" ht="13.5" customHeight="1" x14ac:dyDescent="0.15">
      <c r="A20" s="374" t="s">
        <v>223</v>
      </c>
      <c r="B20" s="664" t="s">
        <v>229</v>
      </c>
      <c r="C20" s="664"/>
      <c r="D20" s="664"/>
    </row>
    <row r="21" spans="1:4" ht="13.5" customHeight="1" x14ac:dyDescent="0.15">
      <c r="A21" s="374" t="s">
        <v>224</v>
      </c>
      <c r="B21" s="664" t="s">
        <v>230</v>
      </c>
      <c r="C21" s="664"/>
      <c r="D21" s="664"/>
    </row>
    <row r="22" spans="1:4" ht="13.5" customHeight="1" x14ac:dyDescent="0.15">
      <c r="A22" s="374" t="s">
        <v>225</v>
      </c>
      <c r="B22" s="664" t="s">
        <v>231</v>
      </c>
      <c r="C22" s="664"/>
      <c r="D22" s="664"/>
    </row>
    <row r="23" spans="1:4" ht="13.5" x14ac:dyDescent="0.15">
      <c r="A23" s="361"/>
      <c r="B23" s="360"/>
      <c r="C23" s="357"/>
      <c r="D23" s="357"/>
    </row>
    <row r="24" spans="1:4" x14ac:dyDescent="0.15">
      <c r="B24" s="357"/>
      <c r="C24" s="357"/>
      <c r="D24" s="357"/>
    </row>
    <row r="25" spans="1:4" x14ac:dyDescent="0.15">
      <c r="B25" s="357"/>
      <c r="C25" s="357"/>
      <c r="D25" s="357"/>
    </row>
  </sheetData>
  <mergeCells count="9">
    <mergeCell ref="B20:D20"/>
    <mergeCell ref="B21:D21"/>
    <mergeCell ref="B22:D22"/>
    <mergeCell ref="A5:B5"/>
    <mergeCell ref="A13:D13"/>
    <mergeCell ref="B15:D15"/>
    <mergeCell ref="B17:D17"/>
    <mergeCell ref="B18:D18"/>
    <mergeCell ref="B19:D19"/>
  </mergeCells>
  <phoneticPr fontId="3"/>
  <pageMargins left="0.82677165354330717" right="0.82677165354330717" top="1.1417322834645669" bottom="0.9448818897637796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9E89B-DE1B-4DB8-9317-21706E294DA8}">
  <sheetPr>
    <pageSetUpPr fitToPage="1"/>
  </sheetPr>
  <dimension ref="A1:P64"/>
  <sheetViews>
    <sheetView view="pageBreakPreview" zoomScaleNormal="100" zoomScaleSheetLayoutView="100" workbookViewId="0">
      <selection activeCell="E61" sqref="E61:F62"/>
    </sheetView>
  </sheetViews>
  <sheetFormatPr defaultColWidth="7.28515625" defaultRowHeight="12" x14ac:dyDescent="0.15"/>
  <cols>
    <col min="1" max="1" width="12.7109375" style="2" bestFit="1" customWidth="1"/>
    <col min="2" max="6" width="18" style="2" customWidth="1"/>
    <col min="7" max="7" width="3.7109375" style="2" bestFit="1" customWidth="1"/>
    <col min="8" max="8" width="6.85546875" style="2" bestFit="1" customWidth="1"/>
    <col min="9" max="16384" width="7.28515625" style="2"/>
  </cols>
  <sheetData>
    <row r="1" spans="1:16" ht="24" x14ac:dyDescent="0.15">
      <c r="A1" s="381" t="s">
        <v>235</v>
      </c>
      <c r="B1" s="12" t="s">
        <v>60</v>
      </c>
      <c r="C1" s="25" t="s">
        <v>137</v>
      </c>
      <c r="D1" s="13" t="s">
        <v>0</v>
      </c>
      <c r="E1" s="14" t="s">
        <v>1</v>
      </c>
      <c r="F1" s="13" t="s">
        <v>64</v>
      </c>
      <c r="I1" s="382" t="s">
        <v>236</v>
      </c>
      <c r="J1" s="383"/>
      <c r="K1" s="383" t="s">
        <v>141</v>
      </c>
      <c r="L1" s="382"/>
      <c r="M1" s="382" t="s">
        <v>5</v>
      </c>
      <c r="N1" s="382"/>
      <c r="O1" s="382" t="s">
        <v>237</v>
      </c>
      <c r="P1" s="382"/>
    </row>
    <row r="2" spans="1:16" ht="18.75" x14ac:dyDescent="0.15">
      <c r="A2" s="384">
        <v>1117</v>
      </c>
      <c r="B2" s="29" t="s">
        <v>126</v>
      </c>
      <c r="C2" s="26" t="s">
        <v>139</v>
      </c>
      <c r="D2" s="15" t="s">
        <v>51</v>
      </c>
      <c r="E2" s="16" t="s">
        <v>2</v>
      </c>
      <c r="F2" s="30">
        <v>108000</v>
      </c>
      <c r="G2" s="2">
        <v>1</v>
      </c>
      <c r="I2" s="385" t="s">
        <v>63</v>
      </c>
      <c r="J2" s="386">
        <v>1</v>
      </c>
      <c r="K2" s="385" t="s">
        <v>139</v>
      </c>
      <c r="L2" s="387" t="s">
        <v>238</v>
      </c>
      <c r="M2" s="37" t="s">
        <v>26</v>
      </c>
      <c r="N2" s="387">
        <v>1</v>
      </c>
      <c r="O2" s="13" t="s">
        <v>2</v>
      </c>
      <c r="P2" s="387">
        <v>7</v>
      </c>
    </row>
    <row r="3" spans="1:16" ht="18.75" x14ac:dyDescent="0.15">
      <c r="A3" s="384">
        <v>1111</v>
      </c>
      <c r="B3" s="27" t="s">
        <v>126</v>
      </c>
      <c r="C3" s="26" t="s">
        <v>139</v>
      </c>
      <c r="D3" s="17" t="s">
        <v>51</v>
      </c>
      <c r="E3" s="18" t="s">
        <v>61</v>
      </c>
      <c r="F3" s="31">
        <v>108000</v>
      </c>
      <c r="G3" s="2">
        <v>2</v>
      </c>
      <c r="I3" s="388"/>
      <c r="K3" s="385" t="s">
        <v>140</v>
      </c>
      <c r="L3" s="387" t="s">
        <v>239</v>
      </c>
      <c r="M3" s="37" t="s">
        <v>27</v>
      </c>
      <c r="N3" s="387">
        <v>2</v>
      </c>
      <c r="O3" s="13" t="s">
        <v>61</v>
      </c>
      <c r="P3" s="387">
        <v>1</v>
      </c>
    </row>
    <row r="4" spans="1:16" ht="18.75" x14ac:dyDescent="0.15">
      <c r="A4" s="384">
        <v>1112</v>
      </c>
      <c r="B4" s="27" t="s">
        <v>126</v>
      </c>
      <c r="C4" s="26" t="s">
        <v>139</v>
      </c>
      <c r="D4" s="17" t="s">
        <v>51</v>
      </c>
      <c r="E4" s="18" t="s">
        <v>53</v>
      </c>
      <c r="F4" s="31">
        <v>122000</v>
      </c>
      <c r="G4" s="2">
        <v>3</v>
      </c>
      <c r="K4" s="385" t="s">
        <v>142</v>
      </c>
      <c r="L4" s="387" t="s">
        <v>240</v>
      </c>
      <c r="M4" s="37" t="s">
        <v>28</v>
      </c>
      <c r="N4" s="387">
        <v>3</v>
      </c>
      <c r="O4" s="13" t="s">
        <v>53</v>
      </c>
      <c r="P4" s="387">
        <v>2</v>
      </c>
    </row>
    <row r="5" spans="1:16" ht="18.75" x14ac:dyDescent="0.15">
      <c r="A5" s="384">
        <v>1113</v>
      </c>
      <c r="B5" s="27" t="s">
        <v>126</v>
      </c>
      <c r="C5" s="26" t="s">
        <v>139</v>
      </c>
      <c r="D5" s="17" t="s">
        <v>51</v>
      </c>
      <c r="E5" s="18" t="s">
        <v>54</v>
      </c>
      <c r="F5" s="31">
        <v>127000</v>
      </c>
      <c r="G5" s="2">
        <v>4</v>
      </c>
      <c r="I5" s="389"/>
      <c r="K5" s="389"/>
      <c r="L5" s="389"/>
      <c r="M5" s="389"/>
      <c r="N5" s="389"/>
      <c r="O5" s="13" t="s">
        <v>54</v>
      </c>
      <c r="P5" s="387">
        <v>3</v>
      </c>
    </row>
    <row r="6" spans="1:16" ht="18.75" x14ac:dyDescent="0.15">
      <c r="A6" s="384">
        <v>1114</v>
      </c>
      <c r="B6" s="27" t="s">
        <v>126</v>
      </c>
      <c r="C6" s="26" t="s">
        <v>139</v>
      </c>
      <c r="D6" s="17" t="s">
        <v>51</v>
      </c>
      <c r="E6" s="18" t="s">
        <v>55</v>
      </c>
      <c r="F6" s="31">
        <v>151000</v>
      </c>
      <c r="G6" s="2">
        <v>5</v>
      </c>
      <c r="K6" s="381"/>
      <c r="L6" s="389"/>
      <c r="M6" s="389"/>
      <c r="N6" s="389"/>
      <c r="O6" s="13" t="s">
        <v>55</v>
      </c>
      <c r="P6" s="387">
        <v>4</v>
      </c>
    </row>
    <row r="7" spans="1:16" ht="18.75" x14ac:dyDescent="0.15">
      <c r="A7" s="384">
        <v>1115</v>
      </c>
      <c r="B7" s="27" t="s">
        <v>126</v>
      </c>
      <c r="C7" s="26" t="s">
        <v>139</v>
      </c>
      <c r="D7" s="17" t="s">
        <v>51</v>
      </c>
      <c r="E7" s="18" t="s">
        <v>56</v>
      </c>
      <c r="F7" s="31">
        <v>188000</v>
      </c>
      <c r="G7" s="2">
        <v>6</v>
      </c>
      <c r="K7" s="389"/>
      <c r="L7" s="389"/>
      <c r="M7" s="389"/>
      <c r="N7" s="389"/>
      <c r="O7" s="13" t="s">
        <v>56</v>
      </c>
      <c r="P7" s="387">
        <v>5</v>
      </c>
    </row>
    <row r="8" spans="1:16" ht="18.75" x14ac:dyDescent="0.15">
      <c r="A8" s="384">
        <v>1116</v>
      </c>
      <c r="B8" s="27" t="s">
        <v>126</v>
      </c>
      <c r="C8" s="26" t="s">
        <v>139</v>
      </c>
      <c r="D8" s="19" t="s">
        <v>51</v>
      </c>
      <c r="E8" s="18" t="s">
        <v>57</v>
      </c>
      <c r="F8" s="31">
        <v>227000</v>
      </c>
      <c r="G8" s="2">
        <v>7</v>
      </c>
      <c r="K8" s="381"/>
      <c r="L8" s="381"/>
      <c r="M8" s="381"/>
      <c r="N8" s="381"/>
      <c r="O8" s="13" t="s">
        <v>57</v>
      </c>
      <c r="P8" s="387">
        <v>6</v>
      </c>
    </row>
    <row r="9" spans="1:16" ht="18.75" x14ac:dyDescent="0.15">
      <c r="A9" s="384">
        <v>1127</v>
      </c>
      <c r="B9" s="29" t="s">
        <v>126</v>
      </c>
      <c r="C9" s="29" t="s">
        <v>138</v>
      </c>
      <c r="D9" s="20" t="s">
        <v>58</v>
      </c>
      <c r="E9" s="21" t="s">
        <v>2</v>
      </c>
      <c r="F9" s="30">
        <v>93000</v>
      </c>
      <c r="G9" s="2">
        <v>8</v>
      </c>
    </row>
    <row r="10" spans="1:16" ht="18.75" x14ac:dyDescent="0.15">
      <c r="A10" s="384">
        <v>1121</v>
      </c>
      <c r="B10" s="27" t="s">
        <v>126</v>
      </c>
      <c r="C10" s="27" t="s">
        <v>138</v>
      </c>
      <c r="D10" s="20" t="s">
        <v>58</v>
      </c>
      <c r="E10" s="22" t="s">
        <v>52</v>
      </c>
      <c r="F10" s="31">
        <v>93000</v>
      </c>
      <c r="G10" s="2">
        <v>9</v>
      </c>
    </row>
    <row r="11" spans="1:16" ht="18.75" x14ac:dyDescent="0.15">
      <c r="A11" s="384">
        <v>1122</v>
      </c>
      <c r="B11" s="27" t="s">
        <v>126</v>
      </c>
      <c r="C11" s="27" t="s">
        <v>138</v>
      </c>
      <c r="D11" s="20" t="s">
        <v>58</v>
      </c>
      <c r="E11" s="22" t="s">
        <v>53</v>
      </c>
      <c r="F11" s="31">
        <v>107000</v>
      </c>
      <c r="G11" s="2">
        <v>10</v>
      </c>
    </row>
    <row r="12" spans="1:16" ht="18.75" x14ac:dyDescent="0.15">
      <c r="A12" s="384">
        <v>1123</v>
      </c>
      <c r="B12" s="27" t="s">
        <v>126</v>
      </c>
      <c r="C12" s="27" t="s">
        <v>138</v>
      </c>
      <c r="D12" s="20" t="s">
        <v>58</v>
      </c>
      <c r="E12" s="22" t="s">
        <v>54</v>
      </c>
      <c r="F12" s="31">
        <v>126000</v>
      </c>
      <c r="G12" s="2">
        <v>11</v>
      </c>
    </row>
    <row r="13" spans="1:16" ht="18.75" x14ac:dyDescent="0.15">
      <c r="A13" s="384">
        <v>1124</v>
      </c>
      <c r="B13" s="27" t="s">
        <v>126</v>
      </c>
      <c r="C13" s="27" t="s">
        <v>138</v>
      </c>
      <c r="D13" s="20" t="s">
        <v>58</v>
      </c>
      <c r="E13" s="22" t="s">
        <v>55</v>
      </c>
      <c r="F13" s="31">
        <v>146000</v>
      </c>
      <c r="G13" s="2">
        <v>12</v>
      </c>
    </row>
    <row r="14" spans="1:16" ht="18.75" x14ac:dyDescent="0.15">
      <c r="A14" s="384">
        <v>1125</v>
      </c>
      <c r="B14" s="27" t="s">
        <v>126</v>
      </c>
      <c r="C14" s="27" t="s">
        <v>138</v>
      </c>
      <c r="D14" s="20" t="s">
        <v>58</v>
      </c>
      <c r="E14" s="22" t="s">
        <v>56</v>
      </c>
      <c r="F14" s="31">
        <v>177000</v>
      </c>
      <c r="G14" s="2">
        <v>13</v>
      </c>
    </row>
    <row r="15" spans="1:16" ht="18.75" x14ac:dyDescent="0.15">
      <c r="A15" s="384">
        <v>1126</v>
      </c>
      <c r="B15" s="27" t="s">
        <v>126</v>
      </c>
      <c r="C15" s="28" t="s">
        <v>138</v>
      </c>
      <c r="D15" s="20" t="s">
        <v>58</v>
      </c>
      <c r="E15" s="23" t="s">
        <v>57</v>
      </c>
      <c r="F15" s="32">
        <v>216000</v>
      </c>
      <c r="G15" s="2">
        <v>14</v>
      </c>
    </row>
    <row r="16" spans="1:16" ht="18.75" x14ac:dyDescent="0.15">
      <c r="A16" s="384">
        <v>1137</v>
      </c>
      <c r="B16" s="29" t="s">
        <v>126</v>
      </c>
      <c r="C16" s="26" t="s">
        <v>138</v>
      </c>
      <c r="D16" s="15" t="s">
        <v>59</v>
      </c>
      <c r="E16" s="18" t="s">
        <v>2</v>
      </c>
      <c r="F16" s="30">
        <v>83000</v>
      </c>
      <c r="G16" s="2">
        <v>15</v>
      </c>
    </row>
    <row r="17" spans="1:7" ht="18.75" x14ac:dyDescent="0.15">
      <c r="A17" s="384">
        <v>1131</v>
      </c>
      <c r="B17" s="27" t="s">
        <v>126</v>
      </c>
      <c r="C17" s="26" t="s">
        <v>138</v>
      </c>
      <c r="D17" s="17" t="s">
        <v>59</v>
      </c>
      <c r="E17" s="18" t="s">
        <v>52</v>
      </c>
      <c r="F17" s="31">
        <v>83000</v>
      </c>
      <c r="G17" s="2">
        <v>16</v>
      </c>
    </row>
    <row r="18" spans="1:7" ht="18.75" x14ac:dyDescent="0.15">
      <c r="A18" s="384">
        <v>1132</v>
      </c>
      <c r="B18" s="27" t="s">
        <v>126</v>
      </c>
      <c r="C18" s="26" t="s">
        <v>138</v>
      </c>
      <c r="D18" s="17" t="s">
        <v>59</v>
      </c>
      <c r="E18" s="18" t="s">
        <v>53</v>
      </c>
      <c r="F18" s="31">
        <v>97000</v>
      </c>
      <c r="G18" s="2">
        <v>17</v>
      </c>
    </row>
    <row r="19" spans="1:7" ht="18.75" x14ac:dyDescent="0.15">
      <c r="A19" s="384">
        <v>1133</v>
      </c>
      <c r="B19" s="27" t="s">
        <v>126</v>
      </c>
      <c r="C19" s="26" t="s">
        <v>138</v>
      </c>
      <c r="D19" s="17" t="s">
        <v>59</v>
      </c>
      <c r="E19" s="18" t="s">
        <v>54</v>
      </c>
      <c r="F19" s="31">
        <v>119000</v>
      </c>
      <c r="G19" s="2">
        <v>18</v>
      </c>
    </row>
    <row r="20" spans="1:7" ht="18.75" x14ac:dyDescent="0.15">
      <c r="A20" s="384">
        <v>1134</v>
      </c>
      <c r="B20" s="27" t="s">
        <v>126</v>
      </c>
      <c r="C20" s="26" t="s">
        <v>138</v>
      </c>
      <c r="D20" s="17" t="s">
        <v>59</v>
      </c>
      <c r="E20" s="18" t="s">
        <v>55</v>
      </c>
      <c r="F20" s="31">
        <v>139000</v>
      </c>
      <c r="G20" s="2">
        <v>19</v>
      </c>
    </row>
    <row r="21" spans="1:7" ht="18.75" x14ac:dyDescent="0.15">
      <c r="A21" s="384">
        <v>1135</v>
      </c>
      <c r="B21" s="27" t="s">
        <v>126</v>
      </c>
      <c r="C21" s="26" t="s">
        <v>138</v>
      </c>
      <c r="D21" s="17" t="s">
        <v>59</v>
      </c>
      <c r="E21" s="18" t="s">
        <v>56</v>
      </c>
      <c r="F21" s="31">
        <v>170000</v>
      </c>
      <c r="G21" s="2">
        <v>20</v>
      </c>
    </row>
    <row r="22" spans="1:7" ht="18.75" x14ac:dyDescent="0.15">
      <c r="A22" s="384">
        <v>1136</v>
      </c>
      <c r="B22" s="27" t="s">
        <v>126</v>
      </c>
      <c r="C22" s="26" t="s">
        <v>138</v>
      </c>
      <c r="D22" s="17" t="s">
        <v>59</v>
      </c>
      <c r="E22" s="18" t="s">
        <v>57</v>
      </c>
      <c r="F22" s="32">
        <v>210000</v>
      </c>
      <c r="G22" s="2">
        <v>21</v>
      </c>
    </row>
    <row r="23" spans="1:7" ht="18.75" x14ac:dyDescent="0.15">
      <c r="A23" s="384">
        <v>1217</v>
      </c>
      <c r="B23" s="29" t="s">
        <v>126</v>
      </c>
      <c r="C23" s="29" t="s">
        <v>140</v>
      </c>
      <c r="D23" s="15" t="s">
        <v>51</v>
      </c>
      <c r="E23" s="16" t="s">
        <v>2</v>
      </c>
      <c r="F23" s="30">
        <v>94000</v>
      </c>
      <c r="G23" s="2">
        <v>22</v>
      </c>
    </row>
    <row r="24" spans="1:7" ht="18.75" x14ac:dyDescent="0.15">
      <c r="A24" s="384">
        <v>1211</v>
      </c>
      <c r="B24" s="27" t="s">
        <v>126</v>
      </c>
      <c r="C24" s="27" t="s">
        <v>140</v>
      </c>
      <c r="D24" s="17" t="s">
        <v>51</v>
      </c>
      <c r="E24" s="18" t="s">
        <v>52</v>
      </c>
      <c r="F24" s="31">
        <v>94000</v>
      </c>
      <c r="G24" s="2">
        <v>23</v>
      </c>
    </row>
    <row r="25" spans="1:7" ht="18.75" x14ac:dyDescent="0.15">
      <c r="A25" s="384">
        <v>1212</v>
      </c>
      <c r="B25" s="27" t="s">
        <v>126</v>
      </c>
      <c r="C25" s="27" t="s">
        <v>140</v>
      </c>
      <c r="D25" s="17" t="s">
        <v>51</v>
      </c>
      <c r="E25" s="18" t="s">
        <v>53</v>
      </c>
      <c r="F25" s="31">
        <v>107000</v>
      </c>
      <c r="G25" s="2">
        <v>24</v>
      </c>
    </row>
    <row r="26" spans="1:7" ht="18.75" x14ac:dyDescent="0.15">
      <c r="A26" s="384">
        <v>1213</v>
      </c>
      <c r="B26" s="27" t="s">
        <v>126</v>
      </c>
      <c r="C26" s="27" t="s">
        <v>140</v>
      </c>
      <c r="D26" s="17" t="s">
        <v>51</v>
      </c>
      <c r="E26" s="18" t="s">
        <v>54</v>
      </c>
      <c r="F26" s="31">
        <v>112000</v>
      </c>
      <c r="G26" s="2">
        <v>25</v>
      </c>
    </row>
    <row r="27" spans="1:7" ht="18.75" x14ac:dyDescent="0.15">
      <c r="A27" s="384">
        <v>1214</v>
      </c>
      <c r="B27" s="27" t="s">
        <v>126</v>
      </c>
      <c r="C27" s="27" t="s">
        <v>140</v>
      </c>
      <c r="D27" s="17" t="s">
        <v>51</v>
      </c>
      <c r="E27" s="18" t="s">
        <v>55</v>
      </c>
      <c r="F27" s="31">
        <v>136000</v>
      </c>
      <c r="G27" s="2">
        <v>26</v>
      </c>
    </row>
    <row r="28" spans="1:7" ht="18.75" x14ac:dyDescent="0.15">
      <c r="A28" s="384">
        <v>1215</v>
      </c>
      <c r="B28" s="27" t="s">
        <v>126</v>
      </c>
      <c r="C28" s="27" t="s">
        <v>140</v>
      </c>
      <c r="D28" s="17" t="s">
        <v>51</v>
      </c>
      <c r="E28" s="18" t="s">
        <v>56</v>
      </c>
      <c r="F28" s="31">
        <v>172000</v>
      </c>
      <c r="G28" s="2">
        <v>27</v>
      </c>
    </row>
    <row r="29" spans="1:7" ht="18.75" x14ac:dyDescent="0.15">
      <c r="A29" s="384">
        <v>1216</v>
      </c>
      <c r="B29" s="27" t="s">
        <v>126</v>
      </c>
      <c r="C29" s="28" t="s">
        <v>140</v>
      </c>
      <c r="D29" s="19" t="s">
        <v>51</v>
      </c>
      <c r="E29" s="24" t="s">
        <v>57</v>
      </c>
      <c r="F29" s="32">
        <v>213000</v>
      </c>
      <c r="G29" s="2">
        <v>28</v>
      </c>
    </row>
    <row r="30" spans="1:7" ht="18.75" x14ac:dyDescent="0.15">
      <c r="A30" s="384">
        <v>1227</v>
      </c>
      <c r="B30" s="29" t="s">
        <v>126</v>
      </c>
      <c r="C30" s="26" t="s">
        <v>140</v>
      </c>
      <c r="D30" s="17" t="s">
        <v>58</v>
      </c>
      <c r="E30" s="18" t="s">
        <v>2</v>
      </c>
      <c r="F30" s="31">
        <v>79000</v>
      </c>
      <c r="G30" s="2">
        <v>29</v>
      </c>
    </row>
    <row r="31" spans="1:7" ht="18.75" x14ac:dyDescent="0.15">
      <c r="A31" s="384">
        <v>1221</v>
      </c>
      <c r="B31" s="27" t="s">
        <v>126</v>
      </c>
      <c r="C31" s="26" t="s">
        <v>140</v>
      </c>
      <c r="D31" s="17" t="s">
        <v>58</v>
      </c>
      <c r="E31" s="18" t="s">
        <v>52</v>
      </c>
      <c r="F31" s="31">
        <v>79000</v>
      </c>
      <c r="G31" s="2">
        <v>30</v>
      </c>
    </row>
    <row r="32" spans="1:7" ht="18.75" x14ac:dyDescent="0.15">
      <c r="A32" s="384">
        <v>1222</v>
      </c>
      <c r="B32" s="27" t="s">
        <v>126</v>
      </c>
      <c r="C32" s="26" t="s">
        <v>140</v>
      </c>
      <c r="D32" s="17" t="s">
        <v>58</v>
      </c>
      <c r="E32" s="18" t="s">
        <v>53</v>
      </c>
      <c r="F32" s="31">
        <v>92000</v>
      </c>
      <c r="G32" s="2">
        <v>31</v>
      </c>
    </row>
    <row r="33" spans="1:7" ht="18.75" x14ac:dyDescent="0.15">
      <c r="A33" s="384">
        <v>1223</v>
      </c>
      <c r="B33" s="27" t="s">
        <v>126</v>
      </c>
      <c r="C33" s="26" t="s">
        <v>140</v>
      </c>
      <c r="D33" s="17" t="s">
        <v>58</v>
      </c>
      <c r="E33" s="18" t="s">
        <v>54</v>
      </c>
      <c r="F33" s="31">
        <v>111000</v>
      </c>
      <c r="G33" s="2">
        <v>32</v>
      </c>
    </row>
    <row r="34" spans="1:7" ht="18.75" x14ac:dyDescent="0.15">
      <c r="A34" s="384">
        <v>1224</v>
      </c>
      <c r="B34" s="27" t="s">
        <v>126</v>
      </c>
      <c r="C34" s="26" t="s">
        <v>140</v>
      </c>
      <c r="D34" s="17" t="s">
        <v>58</v>
      </c>
      <c r="E34" s="18" t="s">
        <v>55</v>
      </c>
      <c r="F34" s="31">
        <v>131000</v>
      </c>
      <c r="G34" s="2">
        <v>33</v>
      </c>
    </row>
    <row r="35" spans="1:7" ht="18.75" x14ac:dyDescent="0.15">
      <c r="A35" s="384">
        <v>1225</v>
      </c>
      <c r="B35" s="27" t="s">
        <v>126</v>
      </c>
      <c r="C35" s="26" t="s">
        <v>140</v>
      </c>
      <c r="D35" s="17" t="s">
        <v>58</v>
      </c>
      <c r="E35" s="18" t="s">
        <v>56</v>
      </c>
      <c r="F35" s="31">
        <v>161000</v>
      </c>
      <c r="G35" s="2">
        <v>34</v>
      </c>
    </row>
    <row r="36" spans="1:7" ht="18.75" x14ac:dyDescent="0.15">
      <c r="A36" s="384">
        <v>1226</v>
      </c>
      <c r="B36" s="27" t="s">
        <v>126</v>
      </c>
      <c r="C36" s="26" t="s">
        <v>140</v>
      </c>
      <c r="D36" s="17" t="s">
        <v>58</v>
      </c>
      <c r="E36" s="18" t="s">
        <v>57</v>
      </c>
      <c r="F36" s="31">
        <v>201000</v>
      </c>
      <c r="G36" s="2">
        <v>35</v>
      </c>
    </row>
    <row r="37" spans="1:7" ht="18.75" x14ac:dyDescent="0.15">
      <c r="A37" s="384">
        <v>1237</v>
      </c>
      <c r="B37" s="29" t="s">
        <v>126</v>
      </c>
      <c r="C37" s="29" t="s">
        <v>140</v>
      </c>
      <c r="D37" s="15" t="s">
        <v>59</v>
      </c>
      <c r="E37" s="16" t="s">
        <v>2</v>
      </c>
      <c r="F37" s="30">
        <v>69000</v>
      </c>
      <c r="G37" s="2">
        <v>36</v>
      </c>
    </row>
    <row r="38" spans="1:7" ht="18.75" x14ac:dyDescent="0.15">
      <c r="A38" s="384">
        <v>1231</v>
      </c>
      <c r="B38" s="27" t="s">
        <v>126</v>
      </c>
      <c r="C38" s="27" t="s">
        <v>140</v>
      </c>
      <c r="D38" s="17" t="s">
        <v>59</v>
      </c>
      <c r="E38" s="18" t="s">
        <v>52</v>
      </c>
      <c r="F38" s="31">
        <v>69000</v>
      </c>
      <c r="G38" s="2">
        <v>37</v>
      </c>
    </row>
    <row r="39" spans="1:7" ht="18.75" x14ac:dyDescent="0.15">
      <c r="A39" s="384">
        <v>1232</v>
      </c>
      <c r="B39" s="27" t="s">
        <v>126</v>
      </c>
      <c r="C39" s="27" t="s">
        <v>140</v>
      </c>
      <c r="D39" s="17" t="s">
        <v>59</v>
      </c>
      <c r="E39" s="18" t="s">
        <v>53</v>
      </c>
      <c r="F39" s="31">
        <v>82000</v>
      </c>
      <c r="G39" s="2">
        <v>38</v>
      </c>
    </row>
    <row r="40" spans="1:7" ht="18.75" x14ac:dyDescent="0.15">
      <c r="A40" s="384">
        <v>1233</v>
      </c>
      <c r="B40" s="27" t="s">
        <v>126</v>
      </c>
      <c r="C40" s="27" t="s">
        <v>140</v>
      </c>
      <c r="D40" s="17" t="s">
        <v>59</v>
      </c>
      <c r="E40" s="18" t="s">
        <v>54</v>
      </c>
      <c r="F40" s="31">
        <v>104000</v>
      </c>
      <c r="G40" s="2">
        <v>39</v>
      </c>
    </row>
    <row r="41" spans="1:7" ht="18.75" x14ac:dyDescent="0.15">
      <c r="A41" s="384">
        <v>1234</v>
      </c>
      <c r="B41" s="27" t="s">
        <v>126</v>
      </c>
      <c r="C41" s="27" t="s">
        <v>140</v>
      </c>
      <c r="D41" s="17" t="s">
        <v>59</v>
      </c>
      <c r="E41" s="18" t="s">
        <v>55</v>
      </c>
      <c r="F41" s="31">
        <v>124000</v>
      </c>
      <c r="G41" s="2">
        <v>40</v>
      </c>
    </row>
    <row r="42" spans="1:7" ht="18.75" x14ac:dyDescent="0.15">
      <c r="A42" s="384">
        <v>1235</v>
      </c>
      <c r="B42" s="27" t="s">
        <v>126</v>
      </c>
      <c r="C42" s="27" t="s">
        <v>140</v>
      </c>
      <c r="D42" s="17" t="s">
        <v>59</v>
      </c>
      <c r="E42" s="18" t="s">
        <v>56</v>
      </c>
      <c r="F42" s="31">
        <v>154000</v>
      </c>
      <c r="G42" s="2">
        <v>41</v>
      </c>
    </row>
    <row r="43" spans="1:7" ht="18.75" x14ac:dyDescent="0.15">
      <c r="A43" s="384">
        <v>1236</v>
      </c>
      <c r="B43" s="27" t="s">
        <v>126</v>
      </c>
      <c r="C43" s="28" t="s">
        <v>140</v>
      </c>
      <c r="D43" s="19" t="s">
        <v>59</v>
      </c>
      <c r="E43" s="24" t="s">
        <v>57</v>
      </c>
      <c r="F43" s="32">
        <v>196000</v>
      </c>
      <c r="G43" s="2">
        <v>42</v>
      </c>
    </row>
    <row r="44" spans="1:7" ht="18.75" x14ac:dyDescent="0.15">
      <c r="A44" s="384">
        <v>1317</v>
      </c>
      <c r="B44" s="29" t="s">
        <v>63</v>
      </c>
      <c r="C44" s="27" t="s">
        <v>142</v>
      </c>
      <c r="D44" s="17" t="s">
        <v>51</v>
      </c>
      <c r="E44" s="18" t="s">
        <v>2</v>
      </c>
      <c r="F44" s="31">
        <v>85000</v>
      </c>
      <c r="G44" s="2">
        <v>43</v>
      </c>
    </row>
    <row r="45" spans="1:7" ht="18.75" x14ac:dyDescent="0.15">
      <c r="A45" s="384">
        <v>1311</v>
      </c>
      <c r="B45" s="27" t="s">
        <v>63</v>
      </c>
      <c r="C45" s="27" t="s">
        <v>142</v>
      </c>
      <c r="D45" s="17" t="s">
        <v>51</v>
      </c>
      <c r="E45" s="18" t="s">
        <v>52</v>
      </c>
      <c r="F45" s="31">
        <v>85000</v>
      </c>
      <c r="G45" s="2">
        <v>44</v>
      </c>
    </row>
    <row r="46" spans="1:7" ht="18.75" x14ac:dyDescent="0.15">
      <c r="A46" s="384">
        <v>1312</v>
      </c>
      <c r="B46" s="27" t="s">
        <v>63</v>
      </c>
      <c r="C46" s="27" t="s">
        <v>142</v>
      </c>
      <c r="D46" s="17" t="s">
        <v>51</v>
      </c>
      <c r="E46" s="18" t="s">
        <v>53</v>
      </c>
      <c r="F46" s="31">
        <v>97000</v>
      </c>
      <c r="G46" s="2">
        <v>45</v>
      </c>
    </row>
    <row r="47" spans="1:7" ht="18.75" x14ac:dyDescent="0.15">
      <c r="A47" s="384">
        <v>1313</v>
      </c>
      <c r="B47" s="27" t="s">
        <v>63</v>
      </c>
      <c r="C47" s="27" t="s">
        <v>142</v>
      </c>
      <c r="D47" s="17" t="s">
        <v>51</v>
      </c>
      <c r="E47" s="18" t="s">
        <v>54</v>
      </c>
      <c r="F47" s="31">
        <v>102000</v>
      </c>
      <c r="G47" s="2">
        <v>46</v>
      </c>
    </row>
    <row r="48" spans="1:7" ht="18.75" x14ac:dyDescent="0.15">
      <c r="A48" s="384">
        <v>1314</v>
      </c>
      <c r="B48" s="27" t="s">
        <v>63</v>
      </c>
      <c r="C48" s="27" t="s">
        <v>142</v>
      </c>
      <c r="D48" s="17" t="s">
        <v>51</v>
      </c>
      <c r="E48" s="18" t="s">
        <v>55</v>
      </c>
      <c r="F48" s="31">
        <v>126000</v>
      </c>
      <c r="G48" s="2">
        <v>47</v>
      </c>
    </row>
    <row r="49" spans="1:7" ht="18.75" x14ac:dyDescent="0.15">
      <c r="A49" s="384">
        <v>1315</v>
      </c>
      <c r="B49" s="27" t="s">
        <v>63</v>
      </c>
      <c r="C49" s="27" t="s">
        <v>142</v>
      </c>
      <c r="D49" s="17" t="s">
        <v>51</v>
      </c>
      <c r="E49" s="18" t="s">
        <v>56</v>
      </c>
      <c r="F49" s="31">
        <v>162000</v>
      </c>
      <c r="G49" s="2">
        <v>48</v>
      </c>
    </row>
    <row r="50" spans="1:7" ht="18.75" x14ac:dyDescent="0.15">
      <c r="A50" s="384">
        <v>1316</v>
      </c>
      <c r="B50" s="27" t="s">
        <v>63</v>
      </c>
      <c r="C50" s="27" t="s">
        <v>142</v>
      </c>
      <c r="D50" s="17" t="s">
        <v>51</v>
      </c>
      <c r="E50" s="18" t="s">
        <v>57</v>
      </c>
      <c r="F50" s="31">
        <v>203000</v>
      </c>
      <c r="G50" s="2">
        <v>49</v>
      </c>
    </row>
    <row r="51" spans="1:7" ht="18.75" x14ac:dyDescent="0.15">
      <c r="A51" s="384">
        <v>1327</v>
      </c>
      <c r="B51" s="29" t="s">
        <v>63</v>
      </c>
      <c r="C51" s="29" t="s">
        <v>142</v>
      </c>
      <c r="D51" s="15" t="s">
        <v>58</v>
      </c>
      <c r="E51" s="16" t="s">
        <v>2</v>
      </c>
      <c r="F51" s="30">
        <v>70000</v>
      </c>
      <c r="G51" s="2">
        <v>50</v>
      </c>
    </row>
    <row r="52" spans="1:7" ht="18.75" x14ac:dyDescent="0.15">
      <c r="A52" s="384">
        <v>1321</v>
      </c>
      <c r="B52" s="27" t="s">
        <v>63</v>
      </c>
      <c r="C52" s="27" t="s">
        <v>142</v>
      </c>
      <c r="D52" s="17" t="s">
        <v>58</v>
      </c>
      <c r="E52" s="18" t="s">
        <v>52</v>
      </c>
      <c r="F52" s="31">
        <v>70000</v>
      </c>
      <c r="G52" s="2">
        <v>51</v>
      </c>
    </row>
    <row r="53" spans="1:7" ht="18.75" x14ac:dyDescent="0.15">
      <c r="A53" s="384">
        <v>1322</v>
      </c>
      <c r="B53" s="27" t="s">
        <v>63</v>
      </c>
      <c r="C53" s="27" t="s">
        <v>142</v>
      </c>
      <c r="D53" s="17" t="s">
        <v>58</v>
      </c>
      <c r="E53" s="18" t="s">
        <v>53</v>
      </c>
      <c r="F53" s="31">
        <v>82000</v>
      </c>
      <c r="G53" s="2">
        <v>52</v>
      </c>
    </row>
    <row r="54" spans="1:7" ht="18.75" x14ac:dyDescent="0.15">
      <c r="A54" s="384">
        <v>1323</v>
      </c>
      <c r="B54" s="27" t="s">
        <v>63</v>
      </c>
      <c r="C54" s="27" t="s">
        <v>142</v>
      </c>
      <c r="D54" s="17" t="s">
        <v>58</v>
      </c>
      <c r="E54" s="18" t="s">
        <v>54</v>
      </c>
      <c r="F54" s="31">
        <v>101000</v>
      </c>
      <c r="G54" s="2">
        <v>53</v>
      </c>
    </row>
    <row r="55" spans="1:7" ht="18.75" x14ac:dyDescent="0.15">
      <c r="A55" s="384">
        <v>1324</v>
      </c>
      <c r="B55" s="27" t="s">
        <v>63</v>
      </c>
      <c r="C55" s="27" t="s">
        <v>142</v>
      </c>
      <c r="D55" s="17" t="s">
        <v>58</v>
      </c>
      <c r="E55" s="18" t="s">
        <v>55</v>
      </c>
      <c r="F55" s="31">
        <v>121000</v>
      </c>
      <c r="G55" s="2">
        <v>54</v>
      </c>
    </row>
    <row r="56" spans="1:7" ht="18.75" x14ac:dyDescent="0.15">
      <c r="A56" s="384">
        <v>1325</v>
      </c>
      <c r="B56" s="27" t="s">
        <v>63</v>
      </c>
      <c r="C56" s="27" t="s">
        <v>142</v>
      </c>
      <c r="D56" s="17" t="s">
        <v>58</v>
      </c>
      <c r="E56" s="18" t="s">
        <v>56</v>
      </c>
      <c r="F56" s="31">
        <v>151000</v>
      </c>
      <c r="G56" s="2">
        <v>55</v>
      </c>
    </row>
    <row r="57" spans="1:7" ht="18.75" x14ac:dyDescent="0.15">
      <c r="A57" s="384">
        <v>1326</v>
      </c>
      <c r="B57" s="27" t="s">
        <v>63</v>
      </c>
      <c r="C57" s="27" t="s">
        <v>142</v>
      </c>
      <c r="D57" s="19" t="s">
        <v>58</v>
      </c>
      <c r="E57" s="24" t="s">
        <v>57</v>
      </c>
      <c r="F57" s="32">
        <v>191000</v>
      </c>
      <c r="G57" s="2">
        <v>56</v>
      </c>
    </row>
    <row r="58" spans="1:7" ht="18.75" x14ac:dyDescent="0.15">
      <c r="A58" s="384">
        <v>1337</v>
      </c>
      <c r="B58" s="29" t="s">
        <v>63</v>
      </c>
      <c r="C58" s="29" t="s">
        <v>142</v>
      </c>
      <c r="D58" s="17" t="s">
        <v>59</v>
      </c>
      <c r="E58" s="18" t="s">
        <v>2</v>
      </c>
      <c r="F58" s="31">
        <v>60000</v>
      </c>
      <c r="G58" s="2">
        <v>57</v>
      </c>
    </row>
    <row r="59" spans="1:7" ht="18.75" x14ac:dyDescent="0.15">
      <c r="A59" s="384">
        <v>1331</v>
      </c>
      <c r="B59" s="27" t="s">
        <v>63</v>
      </c>
      <c r="C59" s="27" t="s">
        <v>142</v>
      </c>
      <c r="D59" s="17" t="s">
        <v>59</v>
      </c>
      <c r="E59" s="18" t="s">
        <v>52</v>
      </c>
      <c r="F59" s="31">
        <v>60000</v>
      </c>
      <c r="G59" s="2">
        <v>58</v>
      </c>
    </row>
    <row r="60" spans="1:7" ht="18.75" x14ac:dyDescent="0.15">
      <c r="A60" s="384">
        <v>1332</v>
      </c>
      <c r="B60" s="27" t="s">
        <v>63</v>
      </c>
      <c r="C60" s="27" t="s">
        <v>142</v>
      </c>
      <c r="D60" s="17" t="s">
        <v>59</v>
      </c>
      <c r="E60" s="18" t="s">
        <v>53</v>
      </c>
      <c r="F60" s="31">
        <v>72000</v>
      </c>
      <c r="G60" s="2">
        <v>59</v>
      </c>
    </row>
    <row r="61" spans="1:7" ht="18.75" x14ac:dyDescent="0.15">
      <c r="A61" s="384">
        <v>1333</v>
      </c>
      <c r="B61" s="27" t="s">
        <v>63</v>
      </c>
      <c r="C61" s="27" t="s">
        <v>142</v>
      </c>
      <c r="D61" s="17" t="s">
        <v>59</v>
      </c>
      <c r="E61" s="18" t="s">
        <v>54</v>
      </c>
      <c r="F61" s="31">
        <v>94000</v>
      </c>
      <c r="G61" s="2">
        <v>60</v>
      </c>
    </row>
    <row r="62" spans="1:7" ht="18.75" x14ac:dyDescent="0.15">
      <c r="A62" s="384">
        <v>1334</v>
      </c>
      <c r="B62" s="27" t="s">
        <v>63</v>
      </c>
      <c r="C62" s="27" t="s">
        <v>142</v>
      </c>
      <c r="D62" s="17" t="s">
        <v>59</v>
      </c>
      <c r="E62" s="18" t="s">
        <v>55</v>
      </c>
      <c r="F62" s="31">
        <v>114000</v>
      </c>
      <c r="G62" s="2">
        <v>61</v>
      </c>
    </row>
    <row r="63" spans="1:7" ht="18.75" x14ac:dyDescent="0.15">
      <c r="A63" s="384">
        <v>1335</v>
      </c>
      <c r="B63" s="27" t="s">
        <v>63</v>
      </c>
      <c r="C63" s="27" t="s">
        <v>142</v>
      </c>
      <c r="D63" s="17" t="s">
        <v>59</v>
      </c>
      <c r="E63" s="18" t="s">
        <v>56</v>
      </c>
      <c r="F63" s="31">
        <v>144000</v>
      </c>
      <c r="G63" s="2">
        <v>62</v>
      </c>
    </row>
    <row r="64" spans="1:7" ht="18.75" x14ac:dyDescent="0.15">
      <c r="A64" s="384">
        <v>1336</v>
      </c>
      <c r="B64" s="28" t="s">
        <v>63</v>
      </c>
      <c r="C64" s="28" t="s">
        <v>142</v>
      </c>
      <c r="D64" s="19" t="s">
        <v>59</v>
      </c>
      <c r="E64" s="24" t="s">
        <v>57</v>
      </c>
      <c r="F64" s="32">
        <v>186000</v>
      </c>
      <c r="G64" s="2">
        <v>63</v>
      </c>
    </row>
  </sheetData>
  <sheetProtection sheet="1" objects="1" scenarios="1"/>
  <phoneticPr fontId="3"/>
  <pageMargins left="0.7" right="0.7" top="0.75" bottom="0.75" header="0.3" footer="0.3"/>
  <pageSetup paperSize="9" scale="65" fitToWidth="0" orientation="portrait"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3CEAE-08C6-4422-859D-DAC377F496AE}">
  <sheetPr>
    <tabColor rgb="FFFFC000"/>
  </sheetPr>
  <dimension ref="A1:L34"/>
  <sheetViews>
    <sheetView showGridLines="0" view="pageBreakPreview" zoomScaleNormal="100" zoomScaleSheetLayoutView="100" workbookViewId="0">
      <selection activeCell="B28" sqref="B28:K28"/>
    </sheetView>
  </sheetViews>
  <sheetFormatPr defaultRowHeight="12" x14ac:dyDescent="0.15"/>
  <cols>
    <col min="1" max="1" width="18.85546875" customWidth="1"/>
    <col min="2" max="2" width="3.7109375" bestFit="1" customWidth="1"/>
    <col min="3" max="3" width="8.42578125" customWidth="1"/>
    <col min="4" max="4" width="1.85546875" customWidth="1"/>
    <col min="5" max="5" width="21.42578125" customWidth="1"/>
    <col min="6" max="6" width="1.5703125" customWidth="1"/>
    <col min="7" max="7" width="6.5703125" customWidth="1"/>
    <col min="8" max="10" width="8.28515625" customWidth="1"/>
    <col min="11" max="11" width="7.85546875" customWidth="1"/>
    <col min="12" max="12" width="6" customWidth="1"/>
    <col min="13" max="13" width="0.5703125" customWidth="1"/>
    <col min="14" max="14" width="2.5703125" customWidth="1"/>
  </cols>
  <sheetData>
    <row r="1" spans="1:12" ht="12.75" x14ac:dyDescent="0.15">
      <c r="A1" s="507" t="s">
        <v>35</v>
      </c>
      <c r="B1" s="507"/>
      <c r="C1" s="507"/>
      <c r="D1" s="507"/>
      <c r="E1" s="507"/>
      <c r="F1" s="507"/>
      <c r="G1" s="507"/>
      <c r="H1" s="507"/>
      <c r="I1" s="507"/>
      <c r="J1" s="507"/>
      <c r="K1" s="186"/>
      <c r="L1" s="186"/>
    </row>
    <row r="2" spans="1:12" ht="20.25" customHeight="1" x14ac:dyDescent="0.15">
      <c r="A2" s="187"/>
      <c r="B2" s="186"/>
      <c r="C2" s="186"/>
      <c r="D2" s="186"/>
      <c r="E2" s="186"/>
      <c r="F2" s="186"/>
      <c r="G2" s="186"/>
      <c r="H2" s="186"/>
      <c r="I2" s="186"/>
      <c r="J2" s="186"/>
      <c r="K2" s="186"/>
      <c r="L2" s="186"/>
    </row>
    <row r="3" spans="1:12" ht="20.25" customHeight="1" x14ac:dyDescent="0.15">
      <c r="A3" s="188" t="s">
        <v>36</v>
      </c>
      <c r="B3" s="188"/>
      <c r="C3" s="188"/>
      <c r="D3" s="188"/>
      <c r="E3" s="188"/>
      <c r="F3" s="188"/>
      <c r="G3" s="188"/>
      <c r="H3" s="188"/>
      <c r="I3" s="188"/>
      <c r="J3" s="188"/>
      <c r="K3" s="189"/>
      <c r="L3" s="189"/>
    </row>
    <row r="4" spans="1:12" ht="20.25" customHeight="1" x14ac:dyDescent="0.15">
      <c r="A4" s="187"/>
      <c r="B4" s="186"/>
      <c r="C4" s="186"/>
      <c r="D4" s="186"/>
      <c r="E4" s="186"/>
      <c r="F4" s="186"/>
      <c r="G4" s="186"/>
      <c r="H4" s="186"/>
      <c r="I4" s="186"/>
      <c r="J4" s="186"/>
      <c r="K4" s="186"/>
      <c r="L4" s="186"/>
    </row>
    <row r="5" spans="1:12" ht="19.5" customHeight="1" x14ac:dyDescent="0.15">
      <c r="A5" s="186"/>
      <c r="B5" s="186"/>
      <c r="C5" s="186"/>
      <c r="D5" s="186"/>
      <c r="E5" s="186"/>
      <c r="F5" s="186"/>
      <c r="G5" s="186"/>
      <c r="H5" s="509" t="s">
        <v>44</v>
      </c>
      <c r="I5" s="509"/>
      <c r="J5" s="509"/>
      <c r="K5" s="509"/>
      <c r="L5" s="509"/>
    </row>
    <row r="6" spans="1:12" ht="19.5" customHeight="1" x14ac:dyDescent="0.15">
      <c r="A6" s="187"/>
      <c r="B6" s="186"/>
      <c r="C6" s="186"/>
      <c r="D6" s="186"/>
      <c r="E6" s="186"/>
      <c r="F6" s="186"/>
      <c r="G6" s="186"/>
      <c r="H6" s="186"/>
      <c r="I6" s="186"/>
      <c r="J6" s="186"/>
      <c r="K6" s="186"/>
      <c r="L6" s="186"/>
    </row>
    <row r="7" spans="1:12" ht="19.5" customHeight="1" x14ac:dyDescent="0.15">
      <c r="A7" s="190" t="s">
        <v>37</v>
      </c>
      <c r="B7" s="186"/>
      <c r="C7" s="186"/>
      <c r="D7" s="186"/>
      <c r="E7" s="186"/>
      <c r="F7" s="186"/>
      <c r="G7" s="186"/>
      <c r="H7" s="186"/>
      <c r="I7" s="186"/>
      <c r="J7" s="186"/>
      <c r="K7" s="186"/>
      <c r="L7" s="186"/>
    </row>
    <row r="8" spans="1:12" ht="19.5" customHeight="1" x14ac:dyDescent="0.15">
      <c r="A8" s="187"/>
      <c r="B8" s="186"/>
      <c r="C8" s="186"/>
      <c r="D8" s="186"/>
      <c r="E8" s="186"/>
      <c r="F8" s="186"/>
      <c r="G8" s="186"/>
      <c r="H8" s="186"/>
      <c r="I8" s="186"/>
      <c r="J8" s="186"/>
      <c r="K8" s="186"/>
      <c r="L8" s="186"/>
    </row>
    <row r="9" spans="1:12" s="7" customFormat="1" ht="27" customHeight="1" x14ac:dyDescent="0.15">
      <c r="A9" s="191"/>
      <c r="B9" s="191"/>
      <c r="C9" s="192"/>
      <c r="D9" s="193" t="s">
        <v>45</v>
      </c>
      <c r="E9" s="327"/>
      <c r="F9" s="327"/>
      <c r="G9" s="508"/>
      <c r="H9" s="508"/>
      <c r="I9" s="508"/>
      <c r="J9" s="508"/>
      <c r="K9" s="508"/>
      <c r="L9" s="191"/>
    </row>
    <row r="10" spans="1:12" s="7" customFormat="1" ht="33" customHeight="1" x14ac:dyDescent="0.15">
      <c r="A10" s="194"/>
      <c r="B10" s="191"/>
      <c r="C10" s="191"/>
      <c r="D10" s="191"/>
      <c r="E10" s="190" t="s">
        <v>46</v>
      </c>
      <c r="F10" s="190"/>
      <c r="G10" s="505"/>
      <c r="H10" s="505"/>
      <c r="I10" s="505"/>
      <c r="J10" s="505"/>
      <c r="K10" s="505"/>
      <c r="L10" s="505"/>
    </row>
    <row r="11" spans="1:12" s="7" customFormat="1" ht="33" customHeight="1" x14ac:dyDescent="0.15">
      <c r="A11" s="191"/>
      <c r="B11" s="191"/>
      <c r="C11" s="191"/>
      <c r="D11" s="191"/>
      <c r="E11" s="190" t="s">
        <v>48</v>
      </c>
      <c r="F11" s="190"/>
      <c r="G11" s="505"/>
      <c r="H11" s="505"/>
      <c r="I11" s="505"/>
      <c r="J11" s="505"/>
      <c r="K11" s="505"/>
      <c r="L11" s="505"/>
    </row>
    <row r="12" spans="1:12" s="7" customFormat="1" ht="33" customHeight="1" x14ac:dyDescent="0.15">
      <c r="A12" s="191"/>
      <c r="B12" s="191"/>
      <c r="C12" s="191"/>
      <c r="D12" s="191"/>
      <c r="E12" s="195" t="s">
        <v>49</v>
      </c>
      <c r="F12" s="195"/>
      <c r="G12" s="505"/>
      <c r="H12" s="505"/>
      <c r="I12" s="505"/>
      <c r="J12" s="505"/>
      <c r="K12" s="505"/>
      <c r="L12" s="505"/>
    </row>
    <row r="13" spans="1:12" s="7" customFormat="1" ht="33" customHeight="1" x14ac:dyDescent="0.15">
      <c r="A13" s="191"/>
      <c r="B13" s="191"/>
      <c r="C13" s="191"/>
      <c r="D13" s="191"/>
      <c r="E13" s="195" t="s">
        <v>47</v>
      </c>
      <c r="F13" s="195"/>
      <c r="G13" s="506"/>
      <c r="H13" s="506"/>
      <c r="I13" s="506"/>
      <c r="J13" s="506"/>
      <c r="K13" s="506"/>
      <c r="L13" s="506"/>
    </row>
    <row r="14" spans="1:12" ht="33.75" customHeight="1" x14ac:dyDescent="0.15">
      <c r="A14" s="187"/>
      <c r="B14" s="186"/>
      <c r="C14" s="186"/>
      <c r="D14" s="186"/>
      <c r="E14" s="186"/>
      <c r="F14" s="186"/>
      <c r="G14" s="186"/>
      <c r="H14" s="186"/>
      <c r="I14" s="186"/>
      <c r="J14" s="186"/>
      <c r="K14" s="186"/>
      <c r="L14" s="186"/>
    </row>
    <row r="15" spans="1:12" ht="19.5" customHeight="1" x14ac:dyDescent="0.15">
      <c r="A15" s="510" t="s">
        <v>263</v>
      </c>
      <c r="B15" s="510"/>
      <c r="C15" s="510"/>
      <c r="D15" s="510"/>
      <c r="E15" s="510"/>
      <c r="F15" s="510"/>
      <c r="G15" s="510"/>
      <c r="H15" s="510"/>
      <c r="I15" s="510"/>
      <c r="J15" s="510"/>
      <c r="K15" s="510"/>
      <c r="L15" s="510"/>
    </row>
    <row r="16" spans="1:12" ht="19.5" customHeight="1" x14ac:dyDescent="0.15">
      <c r="A16" s="187"/>
      <c r="B16" s="186"/>
      <c r="C16" s="186"/>
      <c r="D16" s="186"/>
      <c r="E16" s="186"/>
      <c r="F16" s="186"/>
      <c r="G16" s="186"/>
      <c r="H16" s="186"/>
      <c r="I16" s="186"/>
      <c r="J16" s="186"/>
      <c r="K16" s="186"/>
      <c r="L16" s="186"/>
    </row>
    <row r="17" spans="1:12" ht="19.5" customHeight="1" x14ac:dyDescent="0.15">
      <c r="A17" s="187"/>
      <c r="B17" s="186"/>
      <c r="C17" s="186"/>
      <c r="D17" s="186"/>
      <c r="E17" s="186"/>
      <c r="F17" s="186"/>
      <c r="G17" s="186"/>
      <c r="H17" s="186"/>
      <c r="I17" s="186"/>
      <c r="J17" s="186"/>
      <c r="K17" s="186"/>
      <c r="L17" s="186"/>
    </row>
    <row r="18" spans="1:12" ht="19.5" customHeight="1" x14ac:dyDescent="0.15">
      <c r="A18" s="186"/>
      <c r="B18" s="186"/>
      <c r="C18" s="196" t="s">
        <v>42</v>
      </c>
      <c r="D18" s="196"/>
      <c r="E18" s="36" t="str">
        <f>IF(所要額調書!K9=0,"",所要額調書!K9)</f>
        <v/>
      </c>
      <c r="F18" s="186"/>
      <c r="G18" s="257" t="s">
        <v>43</v>
      </c>
      <c r="H18" s="186"/>
      <c r="I18" s="186"/>
      <c r="J18" s="186"/>
      <c r="K18" s="186"/>
      <c r="L18" s="186"/>
    </row>
    <row r="19" spans="1:12" ht="19.5" customHeight="1" x14ac:dyDescent="0.15">
      <c r="A19" s="187"/>
      <c r="B19" s="186"/>
      <c r="C19" s="186"/>
      <c r="D19" s="186"/>
      <c r="E19" s="186"/>
      <c r="F19" s="186"/>
      <c r="G19" s="186"/>
      <c r="H19" s="186"/>
      <c r="I19" s="186"/>
      <c r="J19" s="186"/>
      <c r="K19" s="186"/>
      <c r="L19" s="186"/>
    </row>
    <row r="20" spans="1:12" ht="19.5" customHeight="1" x14ac:dyDescent="0.15">
      <c r="A20" s="187"/>
      <c r="B20" s="186"/>
      <c r="C20" s="186"/>
      <c r="D20" s="186"/>
      <c r="E20" s="186"/>
      <c r="F20" s="186"/>
      <c r="G20" s="186"/>
      <c r="H20" s="186"/>
      <c r="I20" s="186"/>
      <c r="J20" s="186"/>
      <c r="K20" s="186"/>
      <c r="L20" s="186"/>
    </row>
    <row r="21" spans="1:12" ht="19.5" customHeight="1" x14ac:dyDescent="0.15">
      <c r="A21" s="190" t="s">
        <v>38</v>
      </c>
      <c r="B21" s="186"/>
      <c r="C21" s="186"/>
      <c r="D21" s="186"/>
      <c r="E21" s="186"/>
      <c r="F21" s="186"/>
      <c r="G21" s="186"/>
      <c r="H21" s="186"/>
      <c r="I21" s="186"/>
      <c r="J21" s="186"/>
      <c r="K21" s="186"/>
      <c r="L21" s="186"/>
    </row>
    <row r="22" spans="1:12" ht="19.5" customHeight="1" x14ac:dyDescent="0.15">
      <c r="A22" s="507" t="s">
        <v>39</v>
      </c>
      <c r="B22" s="507"/>
      <c r="C22" s="507"/>
      <c r="D22" s="507"/>
      <c r="E22" s="507"/>
      <c r="F22" s="507"/>
      <c r="G22" s="507"/>
      <c r="H22" s="186"/>
      <c r="I22" s="186"/>
      <c r="J22" s="186"/>
      <c r="K22" s="186"/>
      <c r="L22" s="186"/>
    </row>
    <row r="23" spans="1:12" ht="19.5" customHeight="1" x14ac:dyDescent="0.15">
      <c r="A23" s="507" t="s">
        <v>40</v>
      </c>
      <c r="B23" s="507"/>
      <c r="C23" s="507"/>
      <c r="D23" s="507"/>
      <c r="E23" s="507"/>
      <c r="F23" s="507"/>
      <c r="G23" s="507"/>
      <c r="H23" s="186"/>
      <c r="I23" s="186"/>
      <c r="J23" s="186"/>
      <c r="K23" s="186"/>
      <c r="L23" s="186"/>
    </row>
    <row r="24" spans="1:12" ht="19.5" customHeight="1" x14ac:dyDescent="0.15">
      <c r="A24" s="507" t="s">
        <v>41</v>
      </c>
      <c r="B24" s="507"/>
      <c r="C24" s="507"/>
      <c r="D24" s="507"/>
      <c r="E24" s="507"/>
      <c r="F24" s="507"/>
      <c r="G24" s="507"/>
      <c r="H24" s="186"/>
      <c r="I24" s="186"/>
      <c r="J24" s="186"/>
      <c r="K24" s="186"/>
      <c r="L24" s="186"/>
    </row>
    <row r="25" spans="1:12" ht="19.5" customHeight="1" x14ac:dyDescent="0.15">
      <c r="A25" s="507"/>
      <c r="B25" s="507"/>
      <c r="C25" s="507"/>
      <c r="D25" s="507"/>
      <c r="E25" s="507"/>
      <c r="F25" s="507"/>
      <c r="G25" s="507"/>
      <c r="H25" s="186"/>
      <c r="I25" s="186"/>
      <c r="J25" s="186"/>
      <c r="K25" s="186"/>
      <c r="L25" s="186"/>
    </row>
    <row r="26" spans="1:12" ht="29.25" customHeight="1" x14ac:dyDescent="0.15">
      <c r="A26" s="419" t="s">
        <v>210</v>
      </c>
      <c r="B26" s="495"/>
      <c r="C26" s="495"/>
      <c r="D26" s="495"/>
      <c r="E26" s="495"/>
      <c r="F26" s="495"/>
      <c r="G26" s="495"/>
      <c r="H26" s="495"/>
      <c r="I26" s="495"/>
      <c r="J26" s="495"/>
      <c r="K26" s="495"/>
      <c r="L26" s="186"/>
    </row>
    <row r="27" spans="1:12" ht="38.25" customHeight="1" x14ac:dyDescent="0.15">
      <c r="A27" s="417" t="s">
        <v>249</v>
      </c>
      <c r="B27" s="502">
        <f>G10</f>
        <v>0</v>
      </c>
      <c r="C27" s="502"/>
      <c r="D27" s="502"/>
      <c r="E27" s="502"/>
      <c r="F27" s="502"/>
      <c r="G27" s="502"/>
      <c r="H27" s="502"/>
      <c r="I27" s="502"/>
      <c r="J27" s="502"/>
      <c r="K27" s="502"/>
      <c r="L27" s="186"/>
    </row>
    <row r="28" spans="1:12" ht="43.5" customHeight="1" x14ac:dyDescent="0.15">
      <c r="A28" s="421" t="s">
        <v>255</v>
      </c>
      <c r="B28" s="501"/>
      <c r="C28" s="501"/>
      <c r="D28" s="501"/>
      <c r="E28" s="501"/>
      <c r="F28" s="501"/>
      <c r="G28" s="501"/>
      <c r="H28" s="501"/>
      <c r="I28" s="501"/>
      <c r="J28" s="501"/>
      <c r="K28" s="501"/>
      <c r="L28" s="186"/>
    </row>
    <row r="29" spans="1:12" ht="43.5" customHeight="1" x14ac:dyDescent="0.15">
      <c r="A29" s="417" t="s">
        <v>256</v>
      </c>
      <c r="B29" s="501"/>
      <c r="C29" s="501"/>
      <c r="D29" s="501"/>
      <c r="E29" s="501"/>
      <c r="F29" s="501"/>
      <c r="G29" s="501"/>
      <c r="H29" s="501"/>
      <c r="I29" s="501"/>
      <c r="J29" s="501"/>
      <c r="K29" s="501"/>
      <c r="L29" s="186"/>
    </row>
    <row r="30" spans="1:12" ht="43.5" customHeight="1" x14ac:dyDescent="0.15">
      <c r="A30" s="417" t="s">
        <v>257</v>
      </c>
      <c r="B30" s="501"/>
      <c r="C30" s="501"/>
      <c r="D30" s="501"/>
      <c r="E30" s="501"/>
      <c r="F30" s="501"/>
      <c r="G30" s="501"/>
      <c r="H30" s="501"/>
      <c r="I30" s="501"/>
      <c r="J30" s="501"/>
      <c r="K30" s="501"/>
      <c r="L30" s="186"/>
    </row>
    <row r="31" spans="1:12" ht="16.5" customHeight="1" x14ac:dyDescent="0.15">
      <c r="A31" s="496" t="s">
        <v>258</v>
      </c>
      <c r="B31" s="424" t="s">
        <v>211</v>
      </c>
      <c r="C31" s="503"/>
      <c r="D31" s="503"/>
      <c r="E31" s="503"/>
      <c r="F31" s="503"/>
      <c r="G31" s="503"/>
      <c r="H31" s="503"/>
      <c r="I31" s="503"/>
      <c r="J31" s="503"/>
      <c r="K31" s="504"/>
      <c r="L31" s="186"/>
    </row>
    <row r="32" spans="1:12" ht="33.75" customHeight="1" x14ac:dyDescent="0.15">
      <c r="A32" s="497"/>
      <c r="B32" s="498"/>
      <c r="C32" s="499"/>
      <c r="D32" s="499"/>
      <c r="E32" s="499"/>
      <c r="F32" s="499"/>
      <c r="G32" s="499"/>
      <c r="H32" s="499"/>
      <c r="I32" s="499"/>
      <c r="J32" s="499"/>
      <c r="K32" s="500"/>
      <c r="L32" s="186"/>
    </row>
    <row r="33" spans="1:12" ht="12.75" x14ac:dyDescent="0.15">
      <c r="A33" s="356"/>
      <c r="B33" s="186"/>
      <c r="C33" s="186"/>
      <c r="D33" s="186"/>
      <c r="E33" s="186"/>
      <c r="F33" s="186"/>
      <c r="G33" s="186"/>
      <c r="H33" s="186"/>
      <c r="I33" s="186"/>
      <c r="J33" s="186"/>
      <c r="K33" s="186"/>
      <c r="L33" s="186"/>
    </row>
    <row r="34" spans="1:12" ht="12.75" x14ac:dyDescent="0.15">
      <c r="A34" s="356"/>
      <c r="B34" s="186"/>
      <c r="C34" s="186"/>
      <c r="D34" s="186"/>
      <c r="E34" s="186"/>
      <c r="F34" s="186"/>
      <c r="G34" s="186"/>
      <c r="H34" s="186"/>
      <c r="I34" s="186"/>
      <c r="J34" s="186"/>
      <c r="K34" s="186"/>
      <c r="L34" s="186"/>
    </row>
  </sheetData>
  <sheetProtection sheet="1" objects="1" scenarios="1" formatColumns="0" formatRows="0" selectLockedCells="1"/>
  <mergeCells count="20">
    <mergeCell ref="A25:G25"/>
    <mergeCell ref="A15:L15"/>
    <mergeCell ref="A22:G22"/>
    <mergeCell ref="A23:G23"/>
    <mergeCell ref="A24:G24"/>
    <mergeCell ref="G12:L12"/>
    <mergeCell ref="G13:L13"/>
    <mergeCell ref="A1:J1"/>
    <mergeCell ref="G9:K9"/>
    <mergeCell ref="H5:L5"/>
    <mergeCell ref="G10:L10"/>
    <mergeCell ref="G11:L11"/>
    <mergeCell ref="B26:K26"/>
    <mergeCell ref="A31:A32"/>
    <mergeCell ref="B32:K32"/>
    <mergeCell ref="B28:K28"/>
    <mergeCell ref="B29:K29"/>
    <mergeCell ref="B30:K30"/>
    <mergeCell ref="B27:K27"/>
    <mergeCell ref="C31:K31"/>
  </mergeCells>
  <phoneticPr fontId="3"/>
  <conditionalFormatting sqref="G10">
    <cfRule type="expression" dxfId="131" priority="11">
      <formula>$G$10&lt;&gt;""</formula>
    </cfRule>
  </conditionalFormatting>
  <conditionalFormatting sqref="G11:L11">
    <cfRule type="expression" dxfId="130" priority="8">
      <formula>$G$11&lt;&gt;""</formula>
    </cfRule>
  </conditionalFormatting>
  <conditionalFormatting sqref="G12:L12">
    <cfRule type="expression" dxfId="129" priority="7">
      <formula>$G$12&lt;&gt;""</formula>
    </cfRule>
  </conditionalFormatting>
  <conditionalFormatting sqref="G13:L13">
    <cfRule type="expression" dxfId="128" priority="6">
      <formula>$G$13&lt;&gt;""</formula>
    </cfRule>
  </conditionalFormatting>
  <conditionalFormatting sqref="B28:K28">
    <cfRule type="expression" dxfId="127" priority="5">
      <formula>$B$28&lt;&gt;""</formula>
    </cfRule>
  </conditionalFormatting>
  <conditionalFormatting sqref="B29:K29">
    <cfRule type="expression" dxfId="126" priority="4">
      <formula>$B$29&lt;&gt;""</formula>
    </cfRule>
  </conditionalFormatting>
  <conditionalFormatting sqref="B30:K30">
    <cfRule type="expression" dxfId="125" priority="3">
      <formula>$B$30&lt;&gt;""</formula>
    </cfRule>
  </conditionalFormatting>
  <conditionalFormatting sqref="C31:K31">
    <cfRule type="expression" dxfId="124" priority="2">
      <formula>$C$31&lt;&gt;""</formula>
    </cfRule>
  </conditionalFormatting>
  <conditionalFormatting sqref="B32:K32">
    <cfRule type="expression" dxfId="123" priority="1">
      <formula>$B$32&lt;&gt;""</formula>
    </cfRule>
  </conditionalFormatting>
  <pageMargins left="0.62992125984251968" right="0.55118110236220474" top="0.74803149606299213" bottom="0.74803149606299213" header="0.31496062992125984" footer="0.31496062992125984"/>
  <pageSetup paperSize="9" orientation="portrait" r:id="rId1"/>
  <rowBreaks count="1" manualBreakCount="1">
    <brk id="25"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7BA5F-0BC3-4583-920D-4F69D0C11E7E}">
  <sheetPr>
    <tabColor rgb="FFFFC000"/>
  </sheetPr>
  <dimension ref="A1:L34"/>
  <sheetViews>
    <sheetView showGridLines="0" view="pageBreakPreview" zoomScaleNormal="100" zoomScaleSheetLayoutView="100" workbookViewId="0">
      <selection activeCell="B28" sqref="B28:K28"/>
    </sheetView>
  </sheetViews>
  <sheetFormatPr defaultRowHeight="12" x14ac:dyDescent="0.15"/>
  <cols>
    <col min="1" max="1" width="18.85546875" customWidth="1"/>
    <col min="2" max="2" width="4.85546875" customWidth="1"/>
    <col min="3" max="3" width="10.85546875" customWidth="1"/>
    <col min="4" max="4" width="1.85546875" customWidth="1"/>
    <col min="5" max="5" width="21.42578125" customWidth="1"/>
    <col min="6" max="6" width="1.5703125" customWidth="1"/>
    <col min="7" max="12" width="6.5703125" customWidth="1"/>
    <col min="13" max="13" width="2.5703125" customWidth="1"/>
  </cols>
  <sheetData>
    <row r="1" spans="1:12" ht="12.75" x14ac:dyDescent="0.15">
      <c r="A1" s="519" t="s">
        <v>35</v>
      </c>
      <c r="B1" s="519"/>
      <c r="C1" s="519"/>
      <c r="D1" s="519"/>
      <c r="E1" s="519"/>
      <c r="F1" s="519"/>
      <c r="G1" s="519"/>
      <c r="H1" s="519"/>
      <c r="I1" s="519"/>
      <c r="J1" s="519"/>
    </row>
    <row r="2" spans="1:12" ht="20.25" customHeight="1" x14ac:dyDescent="0.15">
      <c r="A2" s="4"/>
    </row>
    <row r="3" spans="1:12" ht="20.25" customHeight="1" x14ac:dyDescent="0.15">
      <c r="A3" s="10" t="s">
        <v>36</v>
      </c>
      <c r="B3" s="10"/>
      <c r="C3" s="10"/>
      <c r="D3" s="10"/>
      <c r="E3" s="10"/>
      <c r="F3" s="10"/>
      <c r="G3" s="10"/>
      <c r="H3" s="10"/>
      <c r="I3" s="10"/>
      <c r="J3" s="10"/>
      <c r="K3" s="1"/>
      <c r="L3" s="1"/>
    </row>
    <row r="4" spans="1:12" ht="20.25" customHeight="1" x14ac:dyDescent="0.15">
      <c r="A4" s="4"/>
    </row>
    <row r="5" spans="1:12" ht="19.5" customHeight="1" x14ac:dyDescent="0.15">
      <c r="H5" s="521" t="s">
        <v>44</v>
      </c>
      <c r="I5" s="521"/>
      <c r="J5" s="521"/>
      <c r="K5" s="521"/>
      <c r="L5" s="521"/>
    </row>
    <row r="6" spans="1:12" ht="19.5" customHeight="1" x14ac:dyDescent="0.15">
      <c r="A6" s="4"/>
    </row>
    <row r="7" spans="1:12" ht="19.5" customHeight="1" x14ac:dyDescent="0.15">
      <c r="A7" s="3" t="s">
        <v>37</v>
      </c>
    </row>
    <row r="8" spans="1:12" ht="19.5" customHeight="1" x14ac:dyDescent="0.15">
      <c r="A8" s="4"/>
    </row>
    <row r="9" spans="1:12" s="7" customFormat="1" ht="27" customHeight="1" x14ac:dyDescent="0.15">
      <c r="C9" s="8"/>
      <c r="D9" s="11" t="s">
        <v>45</v>
      </c>
      <c r="E9" s="35"/>
      <c r="F9" s="35"/>
      <c r="G9" s="522"/>
      <c r="H9" s="522"/>
      <c r="I9" s="522"/>
      <c r="J9" s="522"/>
      <c r="K9" s="522"/>
    </row>
    <row r="10" spans="1:12" s="7" customFormat="1" ht="33" customHeight="1" x14ac:dyDescent="0.15">
      <c r="A10" s="34"/>
      <c r="E10" s="3" t="s">
        <v>46</v>
      </c>
      <c r="F10" s="3"/>
      <c r="G10" s="520" t="s">
        <v>128</v>
      </c>
      <c r="H10" s="520"/>
      <c r="I10" s="520"/>
      <c r="J10" s="520"/>
      <c r="K10" s="520"/>
      <c r="L10" s="520"/>
    </row>
    <row r="11" spans="1:12" s="7" customFormat="1" ht="33" customHeight="1" x14ac:dyDescent="0.15">
      <c r="E11" s="3" t="s">
        <v>48</v>
      </c>
      <c r="F11" s="3"/>
      <c r="G11" s="520" t="s">
        <v>129</v>
      </c>
      <c r="H11" s="520"/>
      <c r="I11" s="520"/>
      <c r="J11" s="520"/>
      <c r="K11" s="520"/>
      <c r="L11" s="520"/>
    </row>
    <row r="12" spans="1:12" s="7" customFormat="1" ht="33" customHeight="1" x14ac:dyDescent="0.15">
      <c r="E12" s="9" t="s">
        <v>49</v>
      </c>
      <c r="F12" s="9"/>
      <c r="G12" s="520" t="s">
        <v>130</v>
      </c>
      <c r="H12" s="520"/>
      <c r="I12" s="520"/>
      <c r="J12" s="520"/>
      <c r="K12" s="520"/>
      <c r="L12" s="520"/>
    </row>
    <row r="13" spans="1:12" s="7" customFormat="1" ht="33" customHeight="1" x14ac:dyDescent="0.15">
      <c r="E13" s="9" t="s">
        <v>47</v>
      </c>
      <c r="F13" s="9"/>
      <c r="G13" s="517" t="s">
        <v>131</v>
      </c>
      <c r="H13" s="517"/>
      <c r="I13" s="517"/>
      <c r="J13" s="517"/>
      <c r="K13" s="517"/>
      <c r="L13" s="517"/>
    </row>
    <row r="14" spans="1:12" ht="33.75" customHeight="1" x14ac:dyDescent="0.15">
      <c r="A14" s="4"/>
    </row>
    <row r="15" spans="1:12" ht="19.5" customHeight="1" x14ac:dyDescent="0.15">
      <c r="A15" s="518" t="s">
        <v>265</v>
      </c>
      <c r="B15" s="518"/>
      <c r="C15" s="518"/>
      <c r="D15" s="518"/>
      <c r="E15" s="518"/>
      <c r="F15" s="518"/>
      <c r="G15" s="518"/>
      <c r="H15" s="518"/>
      <c r="I15" s="518"/>
      <c r="J15" s="518"/>
      <c r="K15" s="518"/>
      <c r="L15" s="518"/>
    </row>
    <row r="16" spans="1:12" ht="19.5" customHeight="1" x14ac:dyDescent="0.15">
      <c r="A16" s="4"/>
    </row>
    <row r="17" spans="1:12" ht="19.5" customHeight="1" x14ac:dyDescent="0.15">
      <c r="A17" s="4"/>
    </row>
    <row r="18" spans="1:12" ht="19.5" customHeight="1" x14ac:dyDescent="0.15">
      <c r="C18" s="6" t="s">
        <v>42</v>
      </c>
      <c r="D18" s="6"/>
      <c r="E18" s="33" cm="1">
        <f t="array" ref="E18:F18">'所要額調書 (記載例)'!K9:L9</f>
        <v>270555</v>
      </c>
      <c r="F18">
        <v>0</v>
      </c>
      <c r="G18" t="s">
        <v>43</v>
      </c>
    </row>
    <row r="19" spans="1:12" ht="19.5" customHeight="1" x14ac:dyDescent="0.15">
      <c r="A19" s="4"/>
    </row>
    <row r="20" spans="1:12" ht="19.5" customHeight="1" x14ac:dyDescent="0.15">
      <c r="A20" s="4"/>
    </row>
    <row r="21" spans="1:12" ht="19.5" customHeight="1" x14ac:dyDescent="0.15">
      <c r="A21" s="3" t="s">
        <v>38</v>
      </c>
    </row>
    <row r="22" spans="1:12" ht="19.5" customHeight="1" x14ac:dyDescent="0.15">
      <c r="A22" s="519" t="s">
        <v>39</v>
      </c>
      <c r="B22" s="519"/>
      <c r="C22" s="519"/>
      <c r="D22" s="519"/>
      <c r="E22" s="519"/>
      <c r="F22" s="519"/>
      <c r="G22" s="519"/>
    </row>
    <row r="23" spans="1:12" ht="19.5" customHeight="1" x14ac:dyDescent="0.15">
      <c r="A23" s="519" t="s">
        <v>40</v>
      </c>
      <c r="B23" s="519"/>
      <c r="C23" s="519"/>
      <c r="D23" s="519"/>
      <c r="E23" s="519"/>
      <c r="F23" s="519"/>
      <c r="G23" s="519"/>
    </row>
    <row r="24" spans="1:12" ht="19.5" customHeight="1" x14ac:dyDescent="0.15">
      <c r="A24" s="519" t="s">
        <v>41</v>
      </c>
      <c r="B24" s="519"/>
      <c r="C24" s="519"/>
      <c r="D24" s="519"/>
      <c r="E24" s="519"/>
      <c r="F24" s="519"/>
      <c r="G24" s="519"/>
    </row>
    <row r="25" spans="1:12" ht="19.5" customHeight="1" x14ac:dyDescent="0.15">
      <c r="A25" s="400"/>
      <c r="B25" s="400"/>
      <c r="C25" s="400"/>
      <c r="D25" s="400"/>
      <c r="E25" s="400"/>
      <c r="F25" s="400"/>
      <c r="G25" s="400"/>
    </row>
    <row r="26" spans="1:12" ht="27.75" customHeight="1" x14ac:dyDescent="0.15">
      <c r="A26" s="419" t="s">
        <v>254</v>
      </c>
      <c r="B26" s="495"/>
      <c r="C26" s="495"/>
      <c r="D26" s="495"/>
      <c r="E26" s="495"/>
      <c r="F26" s="495"/>
      <c r="G26" s="495"/>
      <c r="H26" s="495"/>
      <c r="I26" s="495"/>
      <c r="J26" s="495"/>
      <c r="K26" s="495"/>
      <c r="L26" s="186"/>
    </row>
    <row r="27" spans="1:12" ht="27.75" customHeight="1" x14ac:dyDescent="0.15">
      <c r="A27" s="417" t="s">
        <v>249</v>
      </c>
      <c r="B27" s="502" t="str">
        <f>G10</f>
        <v>社会福祉法人　〇〇〇〇</v>
      </c>
      <c r="C27" s="502"/>
      <c r="D27" s="502"/>
      <c r="E27" s="502"/>
      <c r="F27" s="502"/>
      <c r="G27" s="502"/>
      <c r="H27" s="502"/>
      <c r="I27" s="502"/>
      <c r="J27" s="502"/>
      <c r="K27" s="502"/>
      <c r="L27" s="186"/>
    </row>
    <row r="28" spans="1:12" ht="41.25" customHeight="1" x14ac:dyDescent="0.15">
      <c r="A28" s="421" t="s">
        <v>255</v>
      </c>
      <c r="B28" s="516" t="s">
        <v>253</v>
      </c>
      <c r="C28" s="516"/>
      <c r="D28" s="516"/>
      <c r="E28" s="516"/>
      <c r="F28" s="516"/>
      <c r="G28" s="516"/>
      <c r="H28" s="516"/>
      <c r="I28" s="516"/>
      <c r="J28" s="516"/>
      <c r="K28" s="516"/>
      <c r="L28" s="186"/>
    </row>
    <row r="29" spans="1:12" ht="27.75" customHeight="1" x14ac:dyDescent="0.15">
      <c r="A29" s="417" t="s">
        <v>256</v>
      </c>
      <c r="B29" s="511" t="s">
        <v>250</v>
      </c>
      <c r="C29" s="511"/>
      <c r="D29" s="511"/>
      <c r="E29" s="511"/>
      <c r="F29" s="511"/>
      <c r="G29" s="511"/>
      <c r="H29" s="511"/>
      <c r="I29" s="511"/>
      <c r="J29" s="511"/>
      <c r="K29" s="511"/>
      <c r="L29" s="186"/>
    </row>
    <row r="30" spans="1:12" ht="27.75" customHeight="1" x14ac:dyDescent="0.15">
      <c r="A30" s="417" t="s">
        <v>257</v>
      </c>
      <c r="B30" s="511" t="s">
        <v>251</v>
      </c>
      <c r="C30" s="511"/>
      <c r="D30" s="511"/>
      <c r="E30" s="511"/>
      <c r="F30" s="511"/>
      <c r="G30" s="511"/>
      <c r="H30" s="511"/>
      <c r="I30" s="511"/>
      <c r="J30" s="511"/>
      <c r="K30" s="511"/>
      <c r="L30" s="186"/>
    </row>
    <row r="31" spans="1:12" ht="18.75" customHeight="1" x14ac:dyDescent="0.15">
      <c r="A31" s="496" t="s">
        <v>258</v>
      </c>
      <c r="B31" s="420" t="s">
        <v>211</v>
      </c>
      <c r="C31" s="512" t="s">
        <v>252</v>
      </c>
      <c r="D31" s="512"/>
      <c r="E31" s="512"/>
      <c r="F31" s="512"/>
      <c r="G31" s="512"/>
      <c r="H31" s="512"/>
      <c r="I31" s="512"/>
      <c r="J31" s="512"/>
      <c r="K31" s="418"/>
      <c r="L31" s="186"/>
    </row>
    <row r="32" spans="1:12" ht="33" customHeight="1" x14ac:dyDescent="0.15">
      <c r="A32" s="497"/>
      <c r="B32" s="513" t="s">
        <v>259</v>
      </c>
      <c r="C32" s="514"/>
      <c r="D32" s="514"/>
      <c r="E32" s="514"/>
      <c r="F32" s="514"/>
      <c r="G32" s="514"/>
      <c r="H32" s="514"/>
      <c r="I32" s="514"/>
      <c r="J32" s="514"/>
      <c r="K32" s="515"/>
      <c r="L32" s="186"/>
    </row>
    <row r="33" spans="1:12" ht="12.75" x14ac:dyDescent="0.15">
      <c r="A33" s="356"/>
      <c r="B33" s="186"/>
      <c r="C33" s="186"/>
      <c r="D33" s="186"/>
      <c r="E33" s="186"/>
      <c r="F33" s="186"/>
      <c r="G33" s="186"/>
      <c r="H33" s="186"/>
      <c r="I33" s="186"/>
      <c r="J33" s="186"/>
      <c r="K33" s="186"/>
      <c r="L33" s="186"/>
    </row>
    <row r="34" spans="1:12" ht="12.75" x14ac:dyDescent="0.15">
      <c r="A34" s="5"/>
    </row>
  </sheetData>
  <sheetProtection sheet="1" objects="1" scenarios="1" selectLockedCells="1"/>
  <mergeCells count="19">
    <mergeCell ref="G12:L12"/>
    <mergeCell ref="A1:J1"/>
    <mergeCell ref="H5:L5"/>
    <mergeCell ref="G9:K9"/>
    <mergeCell ref="G10:L10"/>
    <mergeCell ref="G11:L11"/>
    <mergeCell ref="G13:L13"/>
    <mergeCell ref="A15:L15"/>
    <mergeCell ref="A22:G22"/>
    <mergeCell ref="A23:G23"/>
    <mergeCell ref="A24:G24"/>
    <mergeCell ref="B30:K30"/>
    <mergeCell ref="A31:A32"/>
    <mergeCell ref="C31:J31"/>
    <mergeCell ref="B32:K32"/>
    <mergeCell ref="B26:K26"/>
    <mergeCell ref="B27:K27"/>
    <mergeCell ref="B28:K28"/>
    <mergeCell ref="B29:K29"/>
  </mergeCells>
  <phoneticPr fontId="3"/>
  <conditionalFormatting sqref="G10">
    <cfRule type="expression" dxfId="122" priority="4">
      <formula>$G$10&lt;&gt;""</formula>
    </cfRule>
  </conditionalFormatting>
  <conditionalFormatting sqref="G11:L11">
    <cfRule type="expression" dxfId="121" priority="3">
      <formula>$G$11&lt;&gt;""</formula>
    </cfRule>
  </conditionalFormatting>
  <conditionalFormatting sqref="G12:L12">
    <cfRule type="expression" dxfId="120" priority="2">
      <formula>$G$12&lt;&gt;""</formula>
    </cfRule>
  </conditionalFormatting>
  <conditionalFormatting sqref="G13:L13">
    <cfRule type="expression" dxfId="119" priority="1">
      <formula>$G$13&lt;&gt;""</formula>
    </cfRule>
  </conditionalFormatting>
  <pageMargins left="0.62992125984251968" right="0.62992125984251968" top="0.74803149606299213" bottom="0.74803149606299213" header="0.31496062992125984" footer="0.31496062992125984"/>
  <pageSetup paperSize="9" orientation="portrait" r:id="rId1"/>
  <rowBreaks count="1" manualBreakCount="1">
    <brk id="2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C2D18-C43E-4AD0-B97F-5E39CADB8E31}">
  <sheetPr>
    <tabColor rgb="FFFF99CC"/>
    <pageSetUpPr fitToPage="1"/>
  </sheetPr>
  <dimension ref="A1:T59"/>
  <sheetViews>
    <sheetView view="pageBreakPreview" zoomScaleNormal="100" zoomScaleSheetLayoutView="100" workbookViewId="0">
      <selection activeCell="B9" sqref="B9"/>
    </sheetView>
  </sheetViews>
  <sheetFormatPr defaultRowHeight="12" x14ac:dyDescent="0.15"/>
  <cols>
    <col min="1" max="1" width="2.42578125" style="103" customWidth="1"/>
    <col min="2" max="2" width="12.28515625" style="103" customWidth="1"/>
    <col min="3" max="3" width="8.7109375" style="103" customWidth="1"/>
    <col min="4" max="4" width="9.5703125" style="103" customWidth="1"/>
    <col min="5" max="5" width="10" style="103" customWidth="1"/>
    <col min="6" max="6" width="11" style="103" customWidth="1"/>
    <col min="7" max="7" width="11.5703125" style="103" customWidth="1"/>
    <col min="8" max="8" width="21.28515625" style="103" customWidth="1"/>
    <col min="9" max="9" width="11" style="103" customWidth="1"/>
    <col min="10" max="10" width="12.28515625" style="103" bestFit="1" customWidth="1"/>
    <col min="11" max="11" width="14.85546875" style="103" bestFit="1" customWidth="1"/>
    <col min="12" max="13" width="15.28515625" style="103" customWidth="1"/>
    <col min="14" max="14" width="10" style="103" customWidth="1"/>
    <col min="15" max="20" width="7.28515625" style="393" hidden="1" customWidth="1"/>
    <col min="21" max="16384" width="9.140625" style="103"/>
  </cols>
  <sheetData>
    <row r="1" spans="1:20" ht="14.25" x14ac:dyDescent="0.15">
      <c r="A1" s="38"/>
      <c r="B1" s="38" t="s">
        <v>22</v>
      </c>
      <c r="C1" s="39" t="s">
        <v>23</v>
      </c>
      <c r="D1" s="39"/>
      <c r="E1" s="39"/>
      <c r="F1" s="39"/>
      <c r="G1" s="39"/>
      <c r="H1" s="39"/>
      <c r="I1" s="39"/>
      <c r="J1" s="39"/>
      <c r="K1" s="40"/>
      <c r="L1" s="40"/>
      <c r="M1" s="40"/>
    </row>
    <row r="2" spans="1:20" ht="14.25" x14ac:dyDescent="0.15">
      <c r="A2" s="38"/>
      <c r="B2" s="41"/>
      <c r="C2" s="41"/>
      <c r="D2" s="41"/>
      <c r="E2" s="41"/>
      <c r="F2" s="41"/>
      <c r="G2" s="41"/>
      <c r="H2" s="41"/>
      <c r="I2" s="41"/>
      <c r="J2" s="41"/>
      <c r="K2" s="38"/>
      <c r="L2" s="38"/>
      <c r="M2" s="38"/>
    </row>
    <row r="3" spans="1:20" ht="28.5" customHeight="1" x14ac:dyDescent="0.15">
      <c r="A3" s="38"/>
      <c r="B3" s="42"/>
      <c r="C3" s="42"/>
      <c r="D3" s="42"/>
      <c r="E3" s="42"/>
      <c r="F3" s="42"/>
      <c r="G3" s="42"/>
      <c r="H3" s="42"/>
      <c r="I3" s="38"/>
      <c r="J3" s="43" t="s">
        <v>29</v>
      </c>
      <c r="K3" s="543">
        <f>申請書!G13</f>
        <v>0</v>
      </c>
      <c r="L3" s="543"/>
      <c r="M3" s="543"/>
    </row>
    <row r="4" spans="1:20" ht="8.25" customHeight="1" x14ac:dyDescent="0.15">
      <c r="A4" s="38"/>
      <c r="B4" s="42"/>
      <c r="C4" s="42"/>
      <c r="D4" s="42"/>
      <c r="E4" s="42"/>
      <c r="F4" s="42"/>
      <c r="G4" s="42"/>
      <c r="H4" s="42"/>
      <c r="I4" s="38"/>
      <c r="J4" s="38"/>
      <c r="K4" s="44"/>
      <c r="L4" s="45"/>
      <c r="M4" s="45"/>
    </row>
    <row r="5" spans="1:20" x14ac:dyDescent="0.15">
      <c r="A5" s="38"/>
      <c r="B5" s="46" t="s">
        <v>24</v>
      </c>
      <c r="C5" s="47"/>
      <c r="D5" s="47"/>
      <c r="E5" s="47"/>
      <c r="F5" s="47"/>
      <c r="G5" s="47"/>
      <c r="H5" s="47"/>
      <c r="I5" s="47"/>
      <c r="J5" s="38"/>
      <c r="K5" s="38"/>
      <c r="L5" s="38"/>
      <c r="M5" s="48" t="s">
        <v>4</v>
      </c>
    </row>
    <row r="6" spans="1:20" ht="15" customHeight="1" x14ac:dyDescent="0.15">
      <c r="A6" s="38"/>
      <c r="B6" s="536" t="s">
        <v>68</v>
      </c>
      <c r="C6" s="49" t="s">
        <v>11</v>
      </c>
      <c r="D6" s="49"/>
      <c r="E6" s="49"/>
      <c r="F6" s="49"/>
      <c r="G6" s="50"/>
      <c r="H6" s="50"/>
      <c r="I6" s="544" t="s">
        <v>12</v>
      </c>
      <c r="J6" s="545"/>
      <c r="K6" s="544" t="s">
        <v>146</v>
      </c>
      <c r="L6" s="545"/>
      <c r="M6" s="536" t="s">
        <v>13</v>
      </c>
    </row>
    <row r="7" spans="1:20" ht="24" x14ac:dyDescent="0.15">
      <c r="A7" s="38"/>
      <c r="B7" s="536"/>
      <c r="C7" s="49" t="s">
        <v>14</v>
      </c>
      <c r="D7" s="51"/>
      <c r="E7" s="288"/>
      <c r="F7" s="50" t="s">
        <v>15</v>
      </c>
      <c r="G7" s="50"/>
      <c r="H7" s="49" t="s">
        <v>16</v>
      </c>
      <c r="I7" s="546"/>
      <c r="J7" s="547"/>
      <c r="K7" s="546"/>
      <c r="L7" s="547"/>
      <c r="M7" s="536"/>
    </row>
    <row r="8" spans="1:20" ht="12.75" thickBot="1" x14ac:dyDescent="0.2">
      <c r="A8" s="38"/>
      <c r="B8" s="537"/>
      <c r="C8" s="52" t="s">
        <v>17</v>
      </c>
      <c r="D8" s="53"/>
      <c r="E8" s="54"/>
      <c r="F8" s="289" t="s">
        <v>18</v>
      </c>
      <c r="G8" s="289"/>
      <c r="H8" s="52" t="s">
        <v>19</v>
      </c>
      <c r="I8" s="548" t="s">
        <v>20</v>
      </c>
      <c r="J8" s="549"/>
      <c r="K8" s="550" t="s">
        <v>21</v>
      </c>
      <c r="L8" s="551"/>
      <c r="M8" s="536"/>
    </row>
    <row r="9" spans="1:20" s="104" customFormat="1" ht="30" customHeight="1" thickTop="1" thickBot="1" x14ac:dyDescent="0.2">
      <c r="A9" s="55"/>
      <c r="B9" s="83"/>
      <c r="C9" s="542">
        <f>予算書!D34</f>
        <v>0</v>
      </c>
      <c r="D9" s="542"/>
      <c r="E9" s="542"/>
      <c r="F9" s="538">
        <f>予算書!H13</f>
        <v>0</v>
      </c>
      <c r="G9" s="539"/>
      <c r="H9" s="263">
        <f>C9-F9</f>
        <v>0</v>
      </c>
      <c r="I9" s="540">
        <f>M54</f>
        <v>0</v>
      </c>
      <c r="J9" s="541"/>
      <c r="K9" s="540">
        <f>MIN(H9,I9)</f>
        <v>0</v>
      </c>
      <c r="L9" s="541"/>
      <c r="M9" s="56"/>
      <c r="O9" s="394"/>
      <c r="P9" s="394"/>
      <c r="Q9" s="394"/>
      <c r="R9" s="394"/>
      <c r="S9" s="394"/>
      <c r="T9" s="394"/>
    </row>
    <row r="10" spans="1:20" ht="12.75" thickTop="1" x14ac:dyDescent="0.15">
      <c r="A10" s="38"/>
      <c r="B10" s="55" t="s">
        <v>25</v>
      </c>
      <c r="C10" s="55"/>
      <c r="D10" s="55"/>
      <c r="E10" s="55"/>
      <c r="F10" s="55"/>
      <c r="G10" s="55"/>
      <c r="H10" s="55"/>
      <c r="I10" s="55"/>
      <c r="J10" s="55"/>
      <c r="K10" s="55"/>
      <c r="L10" s="55"/>
      <c r="M10" s="55"/>
    </row>
    <row r="11" spans="1:20" x14ac:dyDescent="0.15">
      <c r="A11" s="38"/>
      <c r="B11" s="38"/>
      <c r="C11" s="38"/>
      <c r="D11" s="38"/>
      <c r="E11" s="38"/>
      <c r="F11" s="38"/>
      <c r="G11" s="38"/>
      <c r="H11" s="38"/>
      <c r="I11" s="38"/>
      <c r="J11" s="38"/>
      <c r="K11" s="38"/>
      <c r="L11" s="38"/>
      <c r="M11" s="38"/>
    </row>
    <row r="12" spans="1:20" x14ac:dyDescent="0.15">
      <c r="A12" s="38"/>
      <c r="B12" s="46" t="s">
        <v>3</v>
      </c>
      <c r="C12" s="46"/>
      <c r="D12" s="46"/>
      <c r="E12" s="46"/>
      <c r="F12" s="46"/>
      <c r="G12" s="46"/>
      <c r="H12" s="46"/>
      <c r="I12" s="38"/>
      <c r="J12" s="38"/>
      <c r="K12" s="38"/>
      <c r="L12" s="38"/>
      <c r="M12" s="48" t="s">
        <v>4</v>
      </c>
    </row>
    <row r="13" spans="1:20" ht="43.5" customHeight="1" thickBot="1" x14ac:dyDescent="0.2">
      <c r="A13" s="290" t="s">
        <v>154</v>
      </c>
      <c r="B13" s="291" t="s">
        <v>34</v>
      </c>
      <c r="C13" s="292"/>
      <c r="D13" s="293" t="s">
        <v>143</v>
      </c>
      <c r="E13" s="293" t="s">
        <v>141</v>
      </c>
      <c r="F13" s="293" t="s">
        <v>5</v>
      </c>
      <c r="G13" s="293" t="s">
        <v>144</v>
      </c>
      <c r="H13" s="294" t="s">
        <v>8</v>
      </c>
      <c r="I13" s="295" t="s">
        <v>62</v>
      </c>
      <c r="J13" s="97" t="s">
        <v>9</v>
      </c>
      <c r="K13" s="98" t="s">
        <v>10</v>
      </c>
      <c r="L13" s="296" t="s">
        <v>147</v>
      </c>
      <c r="M13" s="101" t="s">
        <v>148</v>
      </c>
      <c r="O13" s="390" t="s">
        <v>241</v>
      </c>
      <c r="P13" s="390" t="s">
        <v>242</v>
      </c>
      <c r="Q13" s="390" t="s">
        <v>243</v>
      </c>
      <c r="R13" s="390" t="s">
        <v>244</v>
      </c>
      <c r="S13" s="390" t="s">
        <v>245</v>
      </c>
      <c r="T13" s="390" t="s">
        <v>246</v>
      </c>
    </row>
    <row r="14" spans="1:20" ht="27" customHeight="1" thickTop="1" x14ac:dyDescent="0.15">
      <c r="A14" s="57">
        <v>1</v>
      </c>
      <c r="B14" s="529"/>
      <c r="C14" s="530"/>
      <c r="D14" s="405"/>
      <c r="E14" s="405"/>
      <c r="F14" s="406"/>
      <c r="G14" s="405"/>
      <c r="H14" s="407"/>
      <c r="I14" s="408"/>
      <c r="J14" s="99" t="str">
        <f>IFERROR(VLOOKUP(T14,'区分 (2)'!$A$1:$F$64,6,0),"")</f>
        <v/>
      </c>
      <c r="K14" s="100" t="str">
        <f t="shared" ref="K14:K23" si="0">IFERROR(I14*J14,"")</f>
        <v/>
      </c>
      <c r="L14" s="85"/>
      <c r="M14" s="102" t="str">
        <f>IFERROR(IF(K14-L14&lt;0,0,K14-L14),"")</f>
        <v/>
      </c>
      <c r="O14" s="391" t="e">
        <f>VLOOKUP(D14,'区分 (2)'!$I$2:$J$2,2,FALSE)</f>
        <v>#N/A</v>
      </c>
      <c r="P14" s="391" t="e">
        <f>VLOOKUP(E14,'区分 (2)'!$K$2:$L$4,2,FALSE)</f>
        <v>#N/A</v>
      </c>
      <c r="Q14" s="391" t="e">
        <f>VLOOKUP(F14,'区分 (2)'!$M$2:$N$4,2,FALSE)</f>
        <v>#N/A</v>
      </c>
      <c r="R14" s="391" t="e">
        <f>VLOOKUP(G14,'区分 (2)'!$O$2:$P$8,2,FALSE)</f>
        <v>#N/A</v>
      </c>
      <c r="S14" s="392" t="e">
        <f>O14&amp;P14&amp;Q14&amp;R14</f>
        <v>#N/A</v>
      </c>
      <c r="T14" s="392" t="e">
        <f>VALUE(S14)</f>
        <v>#N/A</v>
      </c>
    </row>
    <row r="15" spans="1:20" ht="25.5" customHeight="1" x14ac:dyDescent="0.15">
      <c r="A15" s="57">
        <v>2</v>
      </c>
      <c r="B15" s="531"/>
      <c r="C15" s="532"/>
      <c r="D15" s="80"/>
      <c r="E15" s="80"/>
      <c r="F15" s="81"/>
      <c r="G15" s="80"/>
      <c r="H15" s="256"/>
      <c r="I15" s="84"/>
      <c r="J15" s="99" t="str">
        <f>IFERROR(VLOOKUP(T15,'区分 (2)'!$A$1:$F$64,6,0),"")</f>
        <v/>
      </c>
      <c r="K15" s="100" t="str">
        <f t="shared" si="0"/>
        <v/>
      </c>
      <c r="L15" s="86"/>
      <c r="M15" s="102" t="str">
        <f t="shared" ref="M15:M23" si="1">IFERROR(IF(K15-L15&lt;0,0,K15-L15),"")</f>
        <v/>
      </c>
      <c r="O15" s="391" t="e">
        <f>VLOOKUP(D15,'区分 (2)'!$I$2:$J$2,2,FALSE)</f>
        <v>#N/A</v>
      </c>
      <c r="P15" s="391" t="e">
        <f>VLOOKUP(E15,'区分 (2)'!$K$2:$L$4,2,FALSE)</f>
        <v>#N/A</v>
      </c>
      <c r="Q15" s="391" t="e">
        <f>VLOOKUP(F15,'区分 (2)'!$M$2:$N$4,2,FALSE)</f>
        <v>#N/A</v>
      </c>
      <c r="R15" s="391" t="e">
        <f>VLOOKUP(G15,'区分 (2)'!$O$2:$P$8,2,FALSE)</f>
        <v>#N/A</v>
      </c>
      <c r="S15" s="392" t="e">
        <f t="shared" ref="S15:S23" si="2">O15&amp;P15&amp;Q15&amp;R15</f>
        <v>#N/A</v>
      </c>
      <c r="T15" s="392" t="e">
        <f t="shared" ref="T15:T23" si="3">VALUE(S15)</f>
        <v>#N/A</v>
      </c>
    </row>
    <row r="16" spans="1:20" ht="25.5" customHeight="1" x14ac:dyDescent="0.15">
      <c r="A16" s="57">
        <v>3</v>
      </c>
      <c r="B16" s="531"/>
      <c r="C16" s="532"/>
      <c r="D16" s="80"/>
      <c r="E16" s="80"/>
      <c r="F16" s="81"/>
      <c r="G16" s="80"/>
      <c r="H16" s="256"/>
      <c r="I16" s="84"/>
      <c r="J16" s="99" t="str">
        <f>IFERROR(VLOOKUP(T16,'区分 (2)'!$A$1:$F$64,6,0),"")</f>
        <v/>
      </c>
      <c r="K16" s="100" t="str">
        <f t="shared" si="0"/>
        <v/>
      </c>
      <c r="L16" s="86"/>
      <c r="M16" s="102" t="str">
        <f t="shared" si="1"/>
        <v/>
      </c>
      <c r="O16" s="391" t="e">
        <f>VLOOKUP(D16,'区分 (2)'!$I$2:$J$2,2,FALSE)</f>
        <v>#N/A</v>
      </c>
      <c r="P16" s="391" t="e">
        <f>VLOOKUP(E16,'区分 (2)'!$K$2:$L$4,2,FALSE)</f>
        <v>#N/A</v>
      </c>
      <c r="Q16" s="391" t="e">
        <f>VLOOKUP(F16,'区分 (2)'!$M$2:$N$4,2,FALSE)</f>
        <v>#N/A</v>
      </c>
      <c r="R16" s="391" t="e">
        <f>VLOOKUP(G16,'区分 (2)'!$O$2:$P$8,2,FALSE)</f>
        <v>#N/A</v>
      </c>
      <c r="S16" s="392" t="e">
        <f t="shared" si="2"/>
        <v>#N/A</v>
      </c>
      <c r="T16" s="392" t="e">
        <f t="shared" si="3"/>
        <v>#N/A</v>
      </c>
    </row>
    <row r="17" spans="1:20" ht="25.5" customHeight="1" x14ac:dyDescent="0.15">
      <c r="A17" s="57">
        <v>4</v>
      </c>
      <c r="B17" s="531"/>
      <c r="C17" s="532"/>
      <c r="D17" s="80"/>
      <c r="E17" s="80"/>
      <c r="F17" s="81"/>
      <c r="G17" s="80"/>
      <c r="H17" s="256"/>
      <c r="I17" s="84"/>
      <c r="J17" s="99" t="str">
        <f>IFERROR(VLOOKUP(T17,'区分 (2)'!$A$1:$F$64,6,0),"")</f>
        <v/>
      </c>
      <c r="K17" s="100" t="str">
        <f t="shared" ref="K17" si="4">IFERROR(I17*J17,"")</f>
        <v/>
      </c>
      <c r="L17" s="86"/>
      <c r="M17" s="102" t="str">
        <f t="shared" si="1"/>
        <v/>
      </c>
      <c r="O17" s="391" t="e">
        <f>VLOOKUP(D17,'区分 (2)'!$I$2:$J$2,2,FALSE)</f>
        <v>#N/A</v>
      </c>
      <c r="P17" s="391" t="e">
        <f>VLOOKUP(E17,'区分 (2)'!$K$2:$L$4,2,FALSE)</f>
        <v>#N/A</v>
      </c>
      <c r="Q17" s="391" t="e">
        <f>VLOOKUP(F17,'区分 (2)'!$M$2:$N$4,2,FALSE)</f>
        <v>#N/A</v>
      </c>
      <c r="R17" s="391" t="e">
        <f>VLOOKUP(G17,'区分 (2)'!$O$2:$P$8,2,FALSE)</f>
        <v>#N/A</v>
      </c>
      <c r="S17" s="392" t="e">
        <f t="shared" si="2"/>
        <v>#N/A</v>
      </c>
      <c r="T17" s="392" t="e">
        <f t="shared" si="3"/>
        <v>#N/A</v>
      </c>
    </row>
    <row r="18" spans="1:20" ht="25.5" customHeight="1" x14ac:dyDescent="0.15">
      <c r="A18" s="57">
        <v>5</v>
      </c>
      <c r="B18" s="531"/>
      <c r="C18" s="532"/>
      <c r="D18" s="80"/>
      <c r="E18" s="80"/>
      <c r="F18" s="81"/>
      <c r="G18" s="80"/>
      <c r="H18" s="256"/>
      <c r="I18" s="84"/>
      <c r="J18" s="99" t="str">
        <f>IFERROR(VLOOKUP(T18,'区分 (2)'!$A$1:$F$64,6,0),"")</f>
        <v/>
      </c>
      <c r="K18" s="100" t="str">
        <f t="shared" ref="K18" si="5">IFERROR(I18*J18,"")</f>
        <v/>
      </c>
      <c r="L18" s="86"/>
      <c r="M18" s="102" t="str">
        <f t="shared" si="1"/>
        <v/>
      </c>
      <c r="O18" s="391" t="e">
        <f>VLOOKUP(D18,'区分 (2)'!$I$2:$J$2,2,FALSE)</f>
        <v>#N/A</v>
      </c>
      <c r="P18" s="391" t="e">
        <f>VLOOKUP(E18,'区分 (2)'!$K$2:$L$4,2,FALSE)</f>
        <v>#N/A</v>
      </c>
      <c r="Q18" s="391" t="e">
        <f>VLOOKUP(F18,'区分 (2)'!$M$2:$N$4,2,FALSE)</f>
        <v>#N/A</v>
      </c>
      <c r="R18" s="391" t="e">
        <f>VLOOKUP(G18,'区分 (2)'!$O$2:$P$8,2,FALSE)</f>
        <v>#N/A</v>
      </c>
      <c r="S18" s="392" t="e">
        <f t="shared" si="2"/>
        <v>#N/A</v>
      </c>
      <c r="T18" s="392" t="e">
        <f t="shared" si="3"/>
        <v>#N/A</v>
      </c>
    </row>
    <row r="19" spans="1:20" ht="25.5" customHeight="1" x14ac:dyDescent="0.15">
      <c r="A19" s="57">
        <v>6</v>
      </c>
      <c r="B19" s="531"/>
      <c r="C19" s="532"/>
      <c r="D19" s="80"/>
      <c r="E19" s="80"/>
      <c r="F19" s="81"/>
      <c r="G19" s="80"/>
      <c r="H19" s="256"/>
      <c r="I19" s="84"/>
      <c r="J19" s="99" t="str">
        <f>IFERROR(VLOOKUP(T19,'区分 (2)'!$A$1:$F$64,6,0),"")</f>
        <v/>
      </c>
      <c r="K19" s="100" t="str">
        <f t="shared" si="0"/>
        <v/>
      </c>
      <c r="L19" s="86"/>
      <c r="M19" s="102" t="str">
        <f t="shared" si="1"/>
        <v/>
      </c>
      <c r="O19" s="391" t="e">
        <f>VLOOKUP(D19,'区分 (2)'!$I$2:$J$2,2,FALSE)</f>
        <v>#N/A</v>
      </c>
      <c r="P19" s="391" t="e">
        <f>VLOOKUP(E19,'区分 (2)'!$K$2:$L$4,2,FALSE)</f>
        <v>#N/A</v>
      </c>
      <c r="Q19" s="391" t="e">
        <f>VLOOKUP(F19,'区分 (2)'!$M$2:$N$4,2,FALSE)</f>
        <v>#N/A</v>
      </c>
      <c r="R19" s="391" t="e">
        <f>VLOOKUP(G19,'区分 (2)'!$O$2:$P$8,2,FALSE)</f>
        <v>#N/A</v>
      </c>
      <c r="S19" s="392" t="e">
        <f t="shared" si="2"/>
        <v>#N/A</v>
      </c>
      <c r="T19" s="392" t="e">
        <f t="shared" si="3"/>
        <v>#N/A</v>
      </c>
    </row>
    <row r="20" spans="1:20" ht="25.5" customHeight="1" x14ac:dyDescent="0.15">
      <c r="A20" s="57">
        <v>7</v>
      </c>
      <c r="B20" s="531"/>
      <c r="C20" s="532"/>
      <c r="D20" s="80"/>
      <c r="E20" s="80"/>
      <c r="F20" s="81"/>
      <c r="G20" s="80"/>
      <c r="H20" s="256"/>
      <c r="I20" s="84"/>
      <c r="J20" s="99" t="str">
        <f>IFERROR(VLOOKUP(T20,'区分 (2)'!$A$1:$F$64,6,0),"")</f>
        <v/>
      </c>
      <c r="K20" s="100" t="str">
        <f t="shared" si="0"/>
        <v/>
      </c>
      <c r="L20" s="86"/>
      <c r="M20" s="102" t="str">
        <f t="shared" si="1"/>
        <v/>
      </c>
      <c r="O20" s="391" t="e">
        <f>VLOOKUP(D20,'区分 (2)'!$I$2:$J$2,2,FALSE)</f>
        <v>#N/A</v>
      </c>
      <c r="P20" s="391" t="e">
        <f>VLOOKUP(E20,'区分 (2)'!$K$2:$L$4,2,FALSE)</f>
        <v>#N/A</v>
      </c>
      <c r="Q20" s="391" t="e">
        <f>VLOOKUP(F20,'区分 (2)'!$M$2:$N$4,2,FALSE)</f>
        <v>#N/A</v>
      </c>
      <c r="R20" s="391" t="e">
        <f>VLOOKUP(G20,'区分 (2)'!$O$2:$P$8,2,FALSE)</f>
        <v>#N/A</v>
      </c>
      <c r="S20" s="392" t="e">
        <f t="shared" si="2"/>
        <v>#N/A</v>
      </c>
      <c r="T20" s="392" t="e">
        <f t="shared" si="3"/>
        <v>#N/A</v>
      </c>
    </row>
    <row r="21" spans="1:20" ht="25.5" customHeight="1" x14ac:dyDescent="0.15">
      <c r="A21" s="57">
        <v>8</v>
      </c>
      <c r="B21" s="531"/>
      <c r="C21" s="532"/>
      <c r="D21" s="80"/>
      <c r="E21" s="80"/>
      <c r="F21" s="81"/>
      <c r="G21" s="80"/>
      <c r="H21" s="256"/>
      <c r="I21" s="84"/>
      <c r="J21" s="99" t="str">
        <f>IFERROR(VLOOKUP(T21,'区分 (2)'!$A$1:$F$64,6,0),"")</f>
        <v/>
      </c>
      <c r="K21" s="100" t="str">
        <f t="shared" ref="K21:K22" si="6">IFERROR(I21*J21,"")</f>
        <v/>
      </c>
      <c r="L21" s="87"/>
      <c r="M21" s="102" t="str">
        <f t="shared" si="1"/>
        <v/>
      </c>
      <c r="O21" s="391" t="e">
        <f>VLOOKUP(D21,'区分 (2)'!$I$2:$J$2,2,FALSE)</f>
        <v>#N/A</v>
      </c>
      <c r="P21" s="391" t="e">
        <f>VLOOKUP(E21,'区分 (2)'!$K$2:$L$4,2,FALSE)</f>
        <v>#N/A</v>
      </c>
      <c r="Q21" s="391" t="e">
        <f>VLOOKUP(F21,'区分 (2)'!$M$2:$N$4,2,FALSE)</f>
        <v>#N/A</v>
      </c>
      <c r="R21" s="391" t="e">
        <f>VLOOKUP(G21,'区分 (2)'!$O$2:$P$8,2,FALSE)</f>
        <v>#N/A</v>
      </c>
      <c r="S21" s="392" t="e">
        <f t="shared" si="2"/>
        <v>#N/A</v>
      </c>
      <c r="T21" s="392" t="e">
        <f t="shared" si="3"/>
        <v>#N/A</v>
      </c>
    </row>
    <row r="22" spans="1:20" ht="25.5" customHeight="1" x14ac:dyDescent="0.15">
      <c r="A22" s="57">
        <v>9</v>
      </c>
      <c r="B22" s="531"/>
      <c r="C22" s="532"/>
      <c r="D22" s="80"/>
      <c r="E22" s="80"/>
      <c r="F22" s="81"/>
      <c r="G22" s="80"/>
      <c r="H22" s="256"/>
      <c r="I22" s="84"/>
      <c r="J22" s="99" t="str">
        <f>IFERROR(VLOOKUP(T22,'区分 (2)'!$A$1:$F$64,6,0),"")</f>
        <v/>
      </c>
      <c r="K22" s="100" t="str">
        <f t="shared" si="6"/>
        <v/>
      </c>
      <c r="L22" s="87"/>
      <c r="M22" s="102" t="str">
        <f t="shared" si="1"/>
        <v/>
      </c>
      <c r="O22" s="391" t="e">
        <f>VLOOKUP(D22,'区分 (2)'!$I$2:$J$2,2,FALSE)</f>
        <v>#N/A</v>
      </c>
      <c r="P22" s="391" t="e">
        <f>VLOOKUP(E22,'区分 (2)'!$K$2:$L$4,2,FALSE)</f>
        <v>#N/A</v>
      </c>
      <c r="Q22" s="391" t="e">
        <f>VLOOKUP(F22,'区分 (2)'!$M$2:$N$4,2,FALSE)</f>
        <v>#N/A</v>
      </c>
      <c r="R22" s="391" t="e">
        <f>VLOOKUP(G22,'区分 (2)'!$O$2:$P$8,2,FALSE)</f>
        <v>#N/A</v>
      </c>
      <c r="S22" s="392" t="e">
        <f t="shared" si="2"/>
        <v>#N/A</v>
      </c>
      <c r="T22" s="392" t="e">
        <f t="shared" si="3"/>
        <v>#N/A</v>
      </c>
    </row>
    <row r="23" spans="1:20" ht="25.5" customHeight="1" thickBot="1" x14ac:dyDescent="0.2">
      <c r="A23" s="57">
        <v>10</v>
      </c>
      <c r="B23" s="527"/>
      <c r="C23" s="528"/>
      <c r="D23" s="409"/>
      <c r="E23" s="409"/>
      <c r="F23" s="410"/>
      <c r="G23" s="409"/>
      <c r="H23" s="411"/>
      <c r="I23" s="412"/>
      <c r="J23" s="99" t="str">
        <f>IFERROR(VLOOKUP(T23,'区分 (2)'!$A$1:$F$64,6,0),"")</f>
        <v/>
      </c>
      <c r="K23" s="100" t="str">
        <f t="shared" si="0"/>
        <v/>
      </c>
      <c r="L23" s="88"/>
      <c r="M23" s="102" t="str">
        <f t="shared" si="1"/>
        <v/>
      </c>
      <c r="O23" s="391" t="e">
        <f>VLOOKUP(D23,'区分 (2)'!$I$2:$J$2,2,FALSE)</f>
        <v>#N/A</v>
      </c>
      <c r="P23" s="391" t="e">
        <f>VLOOKUP(E23,'区分 (2)'!$K$2:$L$4,2,FALSE)</f>
        <v>#N/A</v>
      </c>
      <c r="Q23" s="391" t="e">
        <f>VLOOKUP(F23,'区分 (2)'!$M$2:$N$4,2,FALSE)</f>
        <v>#N/A</v>
      </c>
      <c r="R23" s="391" t="e">
        <f>VLOOKUP(G23,'区分 (2)'!$O$2:$P$8,2,FALSE)</f>
        <v>#N/A</v>
      </c>
      <c r="S23" s="392" t="e">
        <f t="shared" si="2"/>
        <v>#N/A</v>
      </c>
      <c r="T23" s="392" t="e">
        <f t="shared" si="3"/>
        <v>#N/A</v>
      </c>
    </row>
    <row r="24" spans="1:20" ht="21.75" customHeight="1" thickTop="1" x14ac:dyDescent="0.15">
      <c r="A24" s="38"/>
      <c r="B24" s="297" t="s">
        <v>30</v>
      </c>
      <c r="C24" s="297"/>
      <c r="D24" s="297"/>
      <c r="E24" s="297"/>
      <c r="F24" s="297"/>
      <c r="G24" s="297"/>
      <c r="H24" s="297"/>
      <c r="I24" s="58"/>
      <c r="J24" s="59"/>
      <c r="K24" s="60">
        <f>SUM(K14:K23)</f>
        <v>0</v>
      </c>
      <c r="L24" s="61">
        <f>SUM(L14:L23)</f>
        <v>0</v>
      </c>
      <c r="M24" s="60">
        <f>SUM(M14:M23)</f>
        <v>0</v>
      </c>
    </row>
    <row r="25" spans="1:20" x14ac:dyDescent="0.15">
      <c r="A25" s="38"/>
      <c r="B25" s="62" t="s">
        <v>31</v>
      </c>
      <c r="C25" s="38"/>
      <c r="D25" s="38"/>
      <c r="E25" s="38"/>
      <c r="F25" s="38"/>
      <c r="G25" s="38"/>
      <c r="H25" s="38"/>
      <c r="I25" s="38"/>
      <c r="J25" s="38"/>
      <c r="K25" s="38"/>
      <c r="L25" s="38"/>
      <c r="M25" s="38"/>
    </row>
    <row r="26" spans="1:20" x14ac:dyDescent="0.15">
      <c r="A26" s="38"/>
      <c r="B26" s="62" t="s">
        <v>32</v>
      </c>
      <c r="C26" s="38"/>
      <c r="D26" s="38"/>
      <c r="E26" s="38"/>
      <c r="F26" s="38"/>
      <c r="G26" s="38"/>
      <c r="H26" s="38"/>
      <c r="I26" s="38"/>
      <c r="J26" s="38"/>
      <c r="K26" s="38"/>
      <c r="L26" s="38"/>
      <c r="M26" s="38"/>
    </row>
    <row r="27" spans="1:20" x14ac:dyDescent="0.15">
      <c r="A27" s="38"/>
      <c r="B27" s="63" t="s">
        <v>33</v>
      </c>
      <c r="C27" s="38"/>
      <c r="D27" s="38"/>
      <c r="E27" s="38"/>
      <c r="F27" s="38"/>
      <c r="G27" s="38"/>
      <c r="H27" s="38"/>
      <c r="I27" s="38"/>
      <c r="J27" s="38"/>
      <c r="K27" s="38"/>
      <c r="L27" s="38"/>
      <c r="M27" s="38"/>
    </row>
    <row r="28" spans="1:20" x14ac:dyDescent="0.15">
      <c r="A28" s="38"/>
      <c r="B28" s="552" t="s">
        <v>125</v>
      </c>
      <c r="C28" s="552"/>
      <c r="D28" s="552"/>
      <c r="E28" s="552"/>
      <c r="F28" s="552"/>
      <c r="G28" s="552"/>
      <c r="H28" s="552"/>
      <c r="I28" s="552"/>
      <c r="J28" s="552"/>
      <c r="K28" s="552"/>
      <c r="L28" s="552"/>
      <c r="M28" s="552"/>
    </row>
    <row r="29" spans="1:20" x14ac:dyDescent="0.15">
      <c r="A29" s="38"/>
      <c r="B29" s="38" t="s">
        <v>22</v>
      </c>
      <c r="C29" s="261"/>
      <c r="D29" s="261"/>
      <c r="E29" s="261"/>
      <c r="F29" s="261"/>
      <c r="G29" s="261"/>
      <c r="H29" s="261"/>
      <c r="I29" s="261"/>
      <c r="J29" s="261"/>
      <c r="K29" s="261"/>
      <c r="L29" s="261"/>
      <c r="M29" s="261"/>
    </row>
    <row r="30" spans="1:20" ht="14.25" x14ac:dyDescent="0.15">
      <c r="A30" s="38"/>
      <c r="B30" s="38"/>
      <c r="C30" s="39" t="s">
        <v>23</v>
      </c>
      <c r="D30" s="39"/>
      <c r="E30" s="39"/>
      <c r="F30" s="39"/>
      <c r="G30" s="39"/>
      <c r="H30" s="39"/>
      <c r="I30" s="39"/>
      <c r="J30" s="39"/>
      <c r="K30" s="40"/>
      <c r="L30" s="40"/>
      <c r="M30" s="40"/>
    </row>
    <row r="31" spans="1:20" ht="12" customHeight="1" x14ac:dyDescent="0.15">
      <c r="A31" s="38"/>
      <c r="B31" s="41"/>
      <c r="C31" s="41"/>
      <c r="D31" s="41"/>
      <c r="E31" s="41"/>
      <c r="F31" s="41"/>
      <c r="G31" s="41"/>
      <c r="H31" s="41"/>
      <c r="I31" s="41"/>
      <c r="J31" s="41"/>
      <c r="K31" s="38"/>
      <c r="L31" s="38"/>
      <c r="M31" s="38"/>
    </row>
    <row r="32" spans="1:20" ht="28.5" customHeight="1" x14ac:dyDescent="0.15">
      <c r="A32" s="38"/>
      <c r="B32" s="42"/>
      <c r="C32" s="42"/>
      <c r="D32" s="42"/>
      <c r="E32" s="42"/>
      <c r="F32" s="42"/>
      <c r="G32" s="42"/>
      <c r="H32" s="42"/>
      <c r="I32" s="38"/>
      <c r="J32" s="43" t="s">
        <v>29</v>
      </c>
      <c r="K32" s="558">
        <f>K3</f>
        <v>0</v>
      </c>
      <c r="L32" s="558"/>
      <c r="M32" s="558"/>
    </row>
    <row r="33" spans="1:20" ht="8.25" customHeight="1" x14ac:dyDescent="0.15">
      <c r="A33" s="38"/>
      <c r="B33" s="42"/>
      <c r="C33" s="42"/>
      <c r="D33" s="42"/>
      <c r="E33" s="42"/>
      <c r="F33" s="42"/>
      <c r="G33" s="42"/>
      <c r="H33" s="42"/>
      <c r="I33" s="38"/>
      <c r="J33" s="38"/>
      <c r="K33" s="44"/>
      <c r="L33" s="45"/>
      <c r="M33" s="45"/>
    </row>
    <row r="34" spans="1:20" ht="12.75" thickBot="1" x14ac:dyDescent="0.2">
      <c r="A34" s="38"/>
      <c r="B34" s="46" t="s">
        <v>24</v>
      </c>
      <c r="C34" s="47"/>
      <c r="D34" s="47"/>
      <c r="E34" s="47"/>
      <c r="F34" s="47"/>
      <c r="G34" s="47"/>
      <c r="H34" s="47"/>
      <c r="I34" s="47"/>
      <c r="J34" s="38"/>
      <c r="K34" s="38"/>
      <c r="L34" s="38"/>
      <c r="M34" s="48" t="s">
        <v>4</v>
      </c>
    </row>
    <row r="35" spans="1:20" ht="15" customHeight="1" x14ac:dyDescent="0.15">
      <c r="A35" s="38"/>
      <c r="B35" s="555" t="s">
        <v>68</v>
      </c>
      <c r="C35" s="49" t="s">
        <v>11</v>
      </c>
      <c r="D35" s="49"/>
      <c r="E35" s="49"/>
      <c r="F35" s="49"/>
      <c r="G35" s="50"/>
      <c r="H35" s="50"/>
      <c r="I35" s="544" t="s">
        <v>12</v>
      </c>
      <c r="J35" s="545"/>
      <c r="K35" s="544" t="s">
        <v>146</v>
      </c>
      <c r="L35" s="545"/>
      <c r="M35" s="537" t="s">
        <v>13</v>
      </c>
    </row>
    <row r="36" spans="1:20" ht="24" x14ac:dyDescent="0.15">
      <c r="A36" s="38"/>
      <c r="B36" s="556"/>
      <c r="C36" s="49" t="s">
        <v>14</v>
      </c>
      <c r="D36" s="50"/>
      <c r="E36" s="50"/>
      <c r="F36" s="50" t="s">
        <v>15</v>
      </c>
      <c r="G36" s="50"/>
      <c r="H36" s="50" t="s">
        <v>16</v>
      </c>
      <c r="I36" s="546"/>
      <c r="J36" s="547"/>
      <c r="K36" s="546"/>
      <c r="L36" s="547"/>
      <c r="M36" s="553"/>
    </row>
    <row r="37" spans="1:20" x14ac:dyDescent="0.15">
      <c r="A37" s="38"/>
      <c r="B37" s="557"/>
      <c r="C37" s="52" t="s">
        <v>17</v>
      </c>
      <c r="D37" s="64"/>
      <c r="E37" s="64"/>
      <c r="F37" s="64" t="s">
        <v>18</v>
      </c>
      <c r="G37" s="64"/>
      <c r="H37" s="64" t="s">
        <v>19</v>
      </c>
      <c r="I37" s="548" t="s">
        <v>20</v>
      </c>
      <c r="J37" s="549"/>
      <c r="K37" s="550" t="s">
        <v>21</v>
      </c>
      <c r="L37" s="551"/>
      <c r="M37" s="554"/>
    </row>
    <row r="38" spans="1:20" s="104" customFormat="1" ht="30" customHeight="1" thickBot="1" x14ac:dyDescent="0.2">
      <c r="A38" s="55"/>
      <c r="B38" s="65"/>
      <c r="C38" s="533"/>
      <c r="D38" s="534"/>
      <c r="E38" s="535"/>
      <c r="F38" s="559"/>
      <c r="G38" s="535"/>
      <c r="H38" s="262"/>
      <c r="I38" s="560"/>
      <c r="J38" s="561"/>
      <c r="K38" s="559"/>
      <c r="L38" s="535"/>
      <c r="M38" s="56"/>
      <c r="O38" s="394"/>
      <c r="P38" s="394"/>
      <c r="Q38" s="394"/>
      <c r="R38" s="394"/>
      <c r="S38" s="394"/>
      <c r="T38" s="394"/>
    </row>
    <row r="39" spans="1:20" x14ac:dyDescent="0.15">
      <c r="A39" s="38"/>
      <c r="B39" s="55" t="s">
        <v>25</v>
      </c>
      <c r="C39" s="55"/>
      <c r="D39" s="55"/>
      <c r="E39" s="55"/>
      <c r="F39" s="55"/>
      <c r="G39" s="55"/>
      <c r="H39" s="55"/>
      <c r="I39" s="55"/>
      <c r="J39" s="55"/>
      <c r="K39" s="55"/>
      <c r="L39" s="55"/>
      <c r="M39" s="55"/>
    </row>
    <row r="40" spans="1:20" x14ac:dyDescent="0.15">
      <c r="A40" s="38"/>
      <c r="B40" s="38"/>
      <c r="C40" s="38"/>
      <c r="D40" s="38"/>
      <c r="E40" s="38"/>
      <c r="F40" s="38"/>
      <c r="G40" s="38"/>
      <c r="H40" s="38"/>
      <c r="I40" s="38"/>
      <c r="J40" s="38"/>
      <c r="K40" s="38"/>
      <c r="L40" s="38"/>
      <c r="M40" s="38"/>
    </row>
    <row r="41" spans="1:20" x14ac:dyDescent="0.15">
      <c r="A41" s="38"/>
      <c r="B41" s="46" t="s">
        <v>3</v>
      </c>
      <c r="C41" s="46"/>
      <c r="D41" s="46"/>
      <c r="E41" s="46"/>
      <c r="F41" s="46"/>
      <c r="G41" s="46"/>
      <c r="H41" s="46"/>
      <c r="I41" s="38"/>
      <c r="J41" s="38"/>
      <c r="K41" s="38"/>
      <c r="L41" s="38"/>
      <c r="M41" s="48" t="s">
        <v>4</v>
      </c>
    </row>
    <row r="42" spans="1:20" ht="43.5" customHeight="1" thickBot="1" x14ac:dyDescent="0.2">
      <c r="A42" s="38"/>
      <c r="B42" s="291" t="s">
        <v>34</v>
      </c>
      <c r="C42" s="292"/>
      <c r="D42" s="293" t="s">
        <v>143</v>
      </c>
      <c r="E42" s="293" t="s">
        <v>141</v>
      </c>
      <c r="F42" s="293" t="s">
        <v>5</v>
      </c>
      <c r="G42" s="293" t="s">
        <v>144</v>
      </c>
      <c r="H42" s="294" t="s">
        <v>8</v>
      </c>
      <c r="I42" s="295" t="s">
        <v>62</v>
      </c>
      <c r="J42" s="97" t="s">
        <v>9</v>
      </c>
      <c r="K42" s="98" t="s">
        <v>10</v>
      </c>
      <c r="L42" s="296" t="s">
        <v>147</v>
      </c>
      <c r="M42" s="101" t="s">
        <v>148</v>
      </c>
      <c r="O42" s="390" t="s">
        <v>241</v>
      </c>
      <c r="P42" s="390" t="s">
        <v>242</v>
      </c>
      <c r="Q42" s="390" t="s">
        <v>243</v>
      </c>
      <c r="R42" s="390" t="s">
        <v>244</v>
      </c>
      <c r="S42" s="390" t="s">
        <v>245</v>
      </c>
      <c r="T42" s="390" t="s">
        <v>246</v>
      </c>
    </row>
    <row r="43" spans="1:20" ht="27" customHeight="1" thickTop="1" x14ac:dyDescent="0.15">
      <c r="A43" s="57">
        <v>11</v>
      </c>
      <c r="B43" s="562"/>
      <c r="C43" s="563"/>
      <c r="D43" s="405"/>
      <c r="E43" s="405"/>
      <c r="F43" s="406"/>
      <c r="G43" s="405"/>
      <c r="H43" s="413"/>
      <c r="I43" s="408"/>
      <c r="J43" s="99" t="str">
        <f>IFERROR(VLOOKUP(T43,'区分 (2)'!$A$1:$F$64,6,0),"")</f>
        <v/>
      </c>
      <c r="K43" s="100" t="str">
        <f t="shared" ref="K43:K52" si="7">IFERROR(I43*J43,"")</f>
        <v/>
      </c>
      <c r="L43" s="85"/>
      <c r="M43" s="102" t="str">
        <f>IFERROR(IF(K43-L43&lt;0,0,K43-L43),"")</f>
        <v/>
      </c>
      <c r="O43" s="391" t="e">
        <f>VLOOKUP(D43,'区分 (2)'!$I$2:$J$2,2,FALSE)</f>
        <v>#N/A</v>
      </c>
      <c r="P43" s="391" t="e">
        <f>VLOOKUP(E43,'区分 (2)'!$K$2:$L$4,2,FALSE)</f>
        <v>#N/A</v>
      </c>
      <c r="Q43" s="391" t="e">
        <f>VLOOKUP(F43,'区分 (2)'!$M$2:$N$4,2,FALSE)</f>
        <v>#N/A</v>
      </c>
      <c r="R43" s="391" t="e">
        <f>VLOOKUP(G43,'区分 (2)'!$O$2:$P$8,2,FALSE)</f>
        <v>#N/A</v>
      </c>
      <c r="S43" s="392" t="e">
        <f>O43&amp;P43&amp;Q43&amp;R43</f>
        <v>#N/A</v>
      </c>
      <c r="T43" s="392" t="e">
        <f>VALUE(S43)</f>
        <v>#N/A</v>
      </c>
    </row>
    <row r="44" spans="1:20" ht="25.5" customHeight="1" x14ac:dyDescent="0.15">
      <c r="A44" s="57">
        <v>12</v>
      </c>
      <c r="B44" s="523"/>
      <c r="C44" s="524"/>
      <c r="D44" s="80"/>
      <c r="E44" s="80"/>
      <c r="F44" s="81"/>
      <c r="G44" s="80"/>
      <c r="H44" s="82"/>
      <c r="I44" s="84"/>
      <c r="J44" s="99" t="str">
        <f>IFERROR(VLOOKUP(T44,'区分 (2)'!$A$1:$F$64,6,0),"")</f>
        <v/>
      </c>
      <c r="K44" s="100" t="str">
        <f t="shared" si="7"/>
        <v/>
      </c>
      <c r="L44" s="86"/>
      <c r="M44" s="102" t="str">
        <f t="shared" ref="M44:M52" si="8">IFERROR(IF(K44-L44&lt;0,0,K44-L44),"")</f>
        <v/>
      </c>
      <c r="O44" s="391" t="e">
        <f>VLOOKUP(D44,'区分 (2)'!$I$2:$J$2,2,FALSE)</f>
        <v>#N/A</v>
      </c>
      <c r="P44" s="391" t="e">
        <f>VLOOKUP(E44,'区分 (2)'!$K$2:$L$4,2,FALSE)</f>
        <v>#N/A</v>
      </c>
      <c r="Q44" s="391" t="e">
        <f>VLOOKUP(F44,'区分 (2)'!$M$2:$N$4,2,FALSE)</f>
        <v>#N/A</v>
      </c>
      <c r="R44" s="391" t="e">
        <f>VLOOKUP(G44,'区分 (2)'!$O$2:$P$8,2,FALSE)</f>
        <v>#N/A</v>
      </c>
      <c r="S44" s="392" t="e">
        <f t="shared" ref="S44:S52" si="9">O44&amp;P44&amp;Q44&amp;R44</f>
        <v>#N/A</v>
      </c>
      <c r="T44" s="392" t="e">
        <f t="shared" ref="T44:T52" si="10">VALUE(S44)</f>
        <v>#N/A</v>
      </c>
    </row>
    <row r="45" spans="1:20" ht="25.5" customHeight="1" x14ac:dyDescent="0.15">
      <c r="A45" s="57">
        <v>13</v>
      </c>
      <c r="B45" s="523"/>
      <c r="C45" s="524"/>
      <c r="D45" s="80"/>
      <c r="E45" s="80"/>
      <c r="F45" s="81"/>
      <c r="G45" s="80"/>
      <c r="H45" s="82"/>
      <c r="I45" s="84"/>
      <c r="J45" s="99" t="str">
        <f>IFERROR(VLOOKUP(T45,'区分 (2)'!$A$1:$F$64,6,0),"")</f>
        <v/>
      </c>
      <c r="K45" s="100" t="str">
        <f t="shared" si="7"/>
        <v/>
      </c>
      <c r="L45" s="86"/>
      <c r="M45" s="102" t="str">
        <f t="shared" si="8"/>
        <v/>
      </c>
      <c r="O45" s="391" t="e">
        <f>VLOOKUP(D45,'区分 (2)'!$I$2:$J$2,2,FALSE)</f>
        <v>#N/A</v>
      </c>
      <c r="P45" s="391" t="e">
        <f>VLOOKUP(E45,'区分 (2)'!$K$2:$L$4,2,FALSE)</f>
        <v>#N/A</v>
      </c>
      <c r="Q45" s="391" t="e">
        <f>VLOOKUP(F45,'区分 (2)'!$M$2:$N$4,2,FALSE)</f>
        <v>#N/A</v>
      </c>
      <c r="R45" s="391" t="e">
        <f>VLOOKUP(G45,'区分 (2)'!$O$2:$P$8,2,FALSE)</f>
        <v>#N/A</v>
      </c>
      <c r="S45" s="392" t="e">
        <f t="shared" si="9"/>
        <v>#N/A</v>
      </c>
      <c r="T45" s="392" t="e">
        <f t="shared" si="10"/>
        <v>#N/A</v>
      </c>
    </row>
    <row r="46" spans="1:20" ht="25.5" customHeight="1" x14ac:dyDescent="0.15">
      <c r="A46" s="57">
        <v>14</v>
      </c>
      <c r="B46" s="523"/>
      <c r="C46" s="524"/>
      <c r="D46" s="80"/>
      <c r="E46" s="80"/>
      <c r="F46" s="81"/>
      <c r="G46" s="80"/>
      <c r="H46" s="82"/>
      <c r="I46" s="84"/>
      <c r="J46" s="99" t="str">
        <f>IFERROR(VLOOKUP(T46,'区分 (2)'!$A$1:$F$64,6,0),"")</f>
        <v/>
      </c>
      <c r="K46" s="100" t="str">
        <f t="shared" si="7"/>
        <v/>
      </c>
      <c r="L46" s="86"/>
      <c r="M46" s="102" t="str">
        <f t="shared" si="8"/>
        <v/>
      </c>
      <c r="O46" s="391" t="e">
        <f>VLOOKUP(D46,'区分 (2)'!$I$2:$J$2,2,FALSE)</f>
        <v>#N/A</v>
      </c>
      <c r="P46" s="391" t="e">
        <f>VLOOKUP(E46,'区分 (2)'!$K$2:$L$4,2,FALSE)</f>
        <v>#N/A</v>
      </c>
      <c r="Q46" s="391" t="e">
        <f>VLOOKUP(F46,'区分 (2)'!$M$2:$N$4,2,FALSE)</f>
        <v>#N/A</v>
      </c>
      <c r="R46" s="391" t="e">
        <f>VLOOKUP(G46,'区分 (2)'!$O$2:$P$8,2,FALSE)</f>
        <v>#N/A</v>
      </c>
      <c r="S46" s="392" t="e">
        <f t="shared" si="9"/>
        <v>#N/A</v>
      </c>
      <c r="T46" s="392" t="e">
        <f t="shared" si="10"/>
        <v>#N/A</v>
      </c>
    </row>
    <row r="47" spans="1:20" ht="25.5" customHeight="1" x14ac:dyDescent="0.15">
      <c r="A47" s="57">
        <v>15</v>
      </c>
      <c r="B47" s="523"/>
      <c r="C47" s="524"/>
      <c r="D47" s="80"/>
      <c r="E47" s="80"/>
      <c r="F47" s="81"/>
      <c r="G47" s="80"/>
      <c r="H47" s="82"/>
      <c r="I47" s="84"/>
      <c r="J47" s="99" t="str">
        <f>IFERROR(VLOOKUP(T47,'区分 (2)'!$A$1:$F$64,6,0),"")</f>
        <v/>
      </c>
      <c r="K47" s="100" t="str">
        <f t="shared" si="7"/>
        <v/>
      </c>
      <c r="L47" s="86"/>
      <c r="M47" s="102" t="str">
        <f t="shared" si="8"/>
        <v/>
      </c>
      <c r="O47" s="391" t="e">
        <f>VLOOKUP(D47,'区分 (2)'!$I$2:$J$2,2,FALSE)</f>
        <v>#N/A</v>
      </c>
      <c r="P47" s="391" t="e">
        <f>VLOOKUP(E47,'区分 (2)'!$K$2:$L$4,2,FALSE)</f>
        <v>#N/A</v>
      </c>
      <c r="Q47" s="391" t="e">
        <f>VLOOKUP(F47,'区分 (2)'!$M$2:$N$4,2,FALSE)</f>
        <v>#N/A</v>
      </c>
      <c r="R47" s="391" t="e">
        <f>VLOOKUP(G47,'区分 (2)'!$O$2:$P$8,2,FALSE)</f>
        <v>#N/A</v>
      </c>
      <c r="S47" s="392" t="e">
        <f t="shared" si="9"/>
        <v>#N/A</v>
      </c>
      <c r="T47" s="392" t="e">
        <f t="shared" si="10"/>
        <v>#N/A</v>
      </c>
    </row>
    <row r="48" spans="1:20" ht="25.5" customHeight="1" x14ac:dyDescent="0.15">
      <c r="A48" s="57">
        <v>16</v>
      </c>
      <c r="B48" s="523"/>
      <c r="C48" s="524"/>
      <c r="D48" s="80"/>
      <c r="E48" s="80"/>
      <c r="F48" s="81"/>
      <c r="G48" s="80"/>
      <c r="H48" s="82"/>
      <c r="I48" s="84"/>
      <c r="J48" s="99" t="str">
        <f>IFERROR(VLOOKUP(T48,'区分 (2)'!$A$1:$F$64,6,0),"")</f>
        <v/>
      </c>
      <c r="K48" s="100" t="str">
        <f t="shared" si="7"/>
        <v/>
      </c>
      <c r="L48" s="86"/>
      <c r="M48" s="102" t="str">
        <f t="shared" si="8"/>
        <v/>
      </c>
      <c r="O48" s="391" t="e">
        <f>VLOOKUP(D48,'区分 (2)'!$I$2:$J$2,2,FALSE)</f>
        <v>#N/A</v>
      </c>
      <c r="P48" s="391" t="e">
        <f>VLOOKUP(E48,'区分 (2)'!$K$2:$L$4,2,FALSE)</f>
        <v>#N/A</v>
      </c>
      <c r="Q48" s="391" t="e">
        <f>VLOOKUP(F48,'区分 (2)'!$M$2:$N$4,2,FALSE)</f>
        <v>#N/A</v>
      </c>
      <c r="R48" s="391" t="e">
        <f>VLOOKUP(G48,'区分 (2)'!$O$2:$P$8,2,FALSE)</f>
        <v>#N/A</v>
      </c>
      <c r="S48" s="392" t="e">
        <f t="shared" si="9"/>
        <v>#N/A</v>
      </c>
      <c r="T48" s="392" t="e">
        <f t="shared" si="10"/>
        <v>#N/A</v>
      </c>
    </row>
    <row r="49" spans="1:20" ht="25.5" customHeight="1" x14ac:dyDescent="0.15">
      <c r="A49" s="57">
        <v>17</v>
      </c>
      <c r="B49" s="523"/>
      <c r="C49" s="524"/>
      <c r="D49" s="80"/>
      <c r="E49" s="80"/>
      <c r="F49" s="81"/>
      <c r="G49" s="80"/>
      <c r="H49" s="82"/>
      <c r="I49" s="84"/>
      <c r="J49" s="99" t="str">
        <f>IFERROR(VLOOKUP(T49,'区分 (2)'!$A$1:$F$64,6,0),"")</f>
        <v/>
      </c>
      <c r="K49" s="100" t="str">
        <f t="shared" si="7"/>
        <v/>
      </c>
      <c r="L49" s="86"/>
      <c r="M49" s="102" t="str">
        <f t="shared" si="8"/>
        <v/>
      </c>
      <c r="O49" s="391" t="e">
        <f>VLOOKUP(D49,'区分 (2)'!$I$2:$J$2,2,FALSE)</f>
        <v>#N/A</v>
      </c>
      <c r="P49" s="391" t="e">
        <f>VLOOKUP(E49,'区分 (2)'!$K$2:$L$4,2,FALSE)</f>
        <v>#N/A</v>
      </c>
      <c r="Q49" s="391" t="e">
        <f>VLOOKUP(F49,'区分 (2)'!$M$2:$N$4,2,FALSE)</f>
        <v>#N/A</v>
      </c>
      <c r="R49" s="391" t="e">
        <f>VLOOKUP(G49,'区分 (2)'!$O$2:$P$8,2,FALSE)</f>
        <v>#N/A</v>
      </c>
      <c r="S49" s="392" t="e">
        <f t="shared" si="9"/>
        <v>#N/A</v>
      </c>
      <c r="T49" s="392" t="e">
        <f t="shared" si="10"/>
        <v>#N/A</v>
      </c>
    </row>
    <row r="50" spans="1:20" ht="25.5" customHeight="1" x14ac:dyDescent="0.15">
      <c r="A50" s="57">
        <v>18</v>
      </c>
      <c r="B50" s="523"/>
      <c r="C50" s="524"/>
      <c r="D50" s="80"/>
      <c r="E50" s="80"/>
      <c r="F50" s="81"/>
      <c r="G50" s="80"/>
      <c r="H50" s="82"/>
      <c r="I50" s="84"/>
      <c r="J50" s="99" t="str">
        <f>IFERROR(VLOOKUP(T50,'区分 (2)'!$A$1:$F$64,6,0),"")</f>
        <v/>
      </c>
      <c r="K50" s="100" t="str">
        <f t="shared" si="7"/>
        <v/>
      </c>
      <c r="L50" s="87"/>
      <c r="M50" s="102" t="str">
        <f t="shared" si="8"/>
        <v/>
      </c>
      <c r="O50" s="391" t="e">
        <f>VLOOKUP(D50,'区分 (2)'!$I$2:$J$2,2,FALSE)</f>
        <v>#N/A</v>
      </c>
      <c r="P50" s="391" t="e">
        <f>VLOOKUP(E50,'区分 (2)'!$K$2:$L$4,2,FALSE)</f>
        <v>#N/A</v>
      </c>
      <c r="Q50" s="391" t="e">
        <f>VLOOKUP(F50,'区分 (2)'!$M$2:$N$4,2,FALSE)</f>
        <v>#N/A</v>
      </c>
      <c r="R50" s="391" t="e">
        <f>VLOOKUP(G50,'区分 (2)'!$O$2:$P$8,2,FALSE)</f>
        <v>#N/A</v>
      </c>
      <c r="S50" s="392" t="e">
        <f t="shared" si="9"/>
        <v>#N/A</v>
      </c>
      <c r="T50" s="392" t="e">
        <f t="shared" si="10"/>
        <v>#N/A</v>
      </c>
    </row>
    <row r="51" spans="1:20" ht="25.5" customHeight="1" x14ac:dyDescent="0.15">
      <c r="A51" s="57">
        <v>19</v>
      </c>
      <c r="B51" s="523"/>
      <c r="C51" s="524"/>
      <c r="D51" s="80"/>
      <c r="E51" s="80"/>
      <c r="F51" s="81"/>
      <c r="G51" s="80"/>
      <c r="H51" s="82"/>
      <c r="I51" s="84"/>
      <c r="J51" s="99" t="str">
        <f>IFERROR(VLOOKUP(T51,'区分 (2)'!$A$1:$F$64,6,0),"")</f>
        <v/>
      </c>
      <c r="K51" s="100" t="str">
        <f t="shared" si="7"/>
        <v/>
      </c>
      <c r="L51" s="87"/>
      <c r="M51" s="102" t="str">
        <f t="shared" si="8"/>
        <v/>
      </c>
      <c r="O51" s="391" t="e">
        <f>VLOOKUP(D51,'区分 (2)'!$I$2:$J$2,2,FALSE)</f>
        <v>#N/A</v>
      </c>
      <c r="P51" s="391" t="e">
        <f>VLOOKUP(E51,'区分 (2)'!$K$2:$L$4,2,FALSE)</f>
        <v>#N/A</v>
      </c>
      <c r="Q51" s="391" t="e">
        <f>VLOOKUP(F51,'区分 (2)'!$M$2:$N$4,2,FALSE)</f>
        <v>#N/A</v>
      </c>
      <c r="R51" s="391" t="e">
        <f>VLOOKUP(G51,'区分 (2)'!$O$2:$P$8,2,FALSE)</f>
        <v>#N/A</v>
      </c>
      <c r="S51" s="392" t="e">
        <f t="shared" si="9"/>
        <v>#N/A</v>
      </c>
      <c r="T51" s="392" t="e">
        <f t="shared" si="10"/>
        <v>#N/A</v>
      </c>
    </row>
    <row r="52" spans="1:20" ht="25.5" customHeight="1" thickBot="1" x14ac:dyDescent="0.2">
      <c r="A52" s="57">
        <v>20</v>
      </c>
      <c r="B52" s="525"/>
      <c r="C52" s="526"/>
      <c r="D52" s="409"/>
      <c r="E52" s="409"/>
      <c r="F52" s="410"/>
      <c r="G52" s="409"/>
      <c r="H52" s="414"/>
      <c r="I52" s="412"/>
      <c r="J52" s="99" t="str">
        <f>IFERROR(VLOOKUP(T52,'区分 (2)'!$A$1:$F$64,6,0),"")</f>
        <v/>
      </c>
      <c r="K52" s="100" t="str">
        <f t="shared" si="7"/>
        <v/>
      </c>
      <c r="L52" s="88"/>
      <c r="M52" s="102" t="str">
        <f t="shared" si="8"/>
        <v/>
      </c>
      <c r="O52" s="391" t="e">
        <f>VLOOKUP(D52,'区分 (2)'!$I$2:$J$2,2,FALSE)</f>
        <v>#N/A</v>
      </c>
      <c r="P52" s="391" t="e">
        <f>VLOOKUP(E52,'区分 (2)'!$K$2:$L$4,2,FALSE)</f>
        <v>#N/A</v>
      </c>
      <c r="Q52" s="391" t="e">
        <f>VLOOKUP(F52,'区分 (2)'!$M$2:$N$4,2,FALSE)</f>
        <v>#N/A</v>
      </c>
      <c r="R52" s="391" t="e">
        <f>VLOOKUP(G52,'区分 (2)'!$O$2:$P$8,2,FALSE)</f>
        <v>#N/A</v>
      </c>
      <c r="S52" s="392" t="e">
        <f t="shared" si="9"/>
        <v>#N/A</v>
      </c>
      <c r="T52" s="392" t="e">
        <f t="shared" si="10"/>
        <v>#N/A</v>
      </c>
    </row>
    <row r="53" spans="1:20" ht="21.75" customHeight="1" thickTop="1" thickBot="1" x14ac:dyDescent="0.2">
      <c r="A53" s="38"/>
      <c r="B53" s="298" t="s">
        <v>30</v>
      </c>
      <c r="C53" s="298"/>
      <c r="D53" s="298"/>
      <c r="E53" s="298"/>
      <c r="F53" s="298"/>
      <c r="G53" s="298"/>
      <c r="H53" s="298"/>
      <c r="I53" s="67"/>
      <c r="J53" s="68"/>
      <c r="K53" s="69">
        <f>SUM(K43:K52)</f>
        <v>0</v>
      </c>
      <c r="L53" s="70">
        <f>SUM(L43:L52)</f>
        <v>0</v>
      </c>
      <c r="M53" s="69">
        <f>SUM(M43:M52)</f>
        <v>0</v>
      </c>
    </row>
    <row r="54" spans="1:20" ht="21.75" customHeight="1" thickTop="1" x14ac:dyDescent="0.15">
      <c r="A54" s="38"/>
      <c r="B54" s="299" t="s">
        <v>123</v>
      </c>
      <c r="C54" s="300"/>
      <c r="D54" s="300"/>
      <c r="E54" s="300"/>
      <c r="F54" s="300"/>
      <c r="G54" s="300"/>
      <c r="H54" s="300"/>
      <c r="I54" s="300"/>
      <c r="J54" s="301"/>
      <c r="K54" s="61">
        <f>K24+K53</f>
        <v>0</v>
      </c>
      <c r="L54" s="61">
        <f>L24+L53</f>
        <v>0</v>
      </c>
      <c r="M54" s="61">
        <f>M24+M53</f>
        <v>0</v>
      </c>
    </row>
    <row r="55" spans="1:20" x14ac:dyDescent="0.15">
      <c r="A55" s="38"/>
      <c r="B55" s="62" t="s">
        <v>31</v>
      </c>
      <c r="C55" s="38"/>
      <c r="D55" s="38"/>
      <c r="E55" s="38"/>
      <c r="F55" s="38"/>
      <c r="G55" s="38"/>
      <c r="H55" s="38"/>
      <c r="I55" s="38"/>
      <c r="J55" s="38"/>
      <c r="K55" s="38"/>
      <c r="L55" s="38"/>
      <c r="M55" s="38"/>
    </row>
    <row r="56" spans="1:20" x14ac:dyDescent="0.15">
      <c r="A56" s="38"/>
      <c r="B56" s="62" t="s">
        <v>32</v>
      </c>
      <c r="C56" s="38"/>
      <c r="D56" s="38"/>
      <c r="E56" s="38"/>
      <c r="F56" s="38"/>
      <c r="G56" s="38"/>
      <c r="H56" s="38"/>
      <c r="I56" s="38"/>
      <c r="J56" s="38"/>
      <c r="K56" s="38"/>
      <c r="L56" s="38"/>
      <c r="M56" s="38"/>
    </row>
    <row r="57" spans="1:20" x14ac:dyDescent="0.15">
      <c r="A57" s="38"/>
      <c r="B57" s="63" t="s">
        <v>33</v>
      </c>
      <c r="C57" s="38"/>
      <c r="D57" s="38"/>
      <c r="E57" s="38"/>
      <c r="F57" s="38"/>
      <c r="G57" s="38"/>
      <c r="H57" s="38"/>
      <c r="I57" s="38"/>
      <c r="J57" s="38"/>
      <c r="K57" s="38"/>
      <c r="L57" s="38"/>
      <c r="M57" s="38"/>
    </row>
    <row r="58" spans="1:20" x14ac:dyDescent="0.15">
      <c r="A58" s="38"/>
      <c r="B58" s="552" t="s">
        <v>125</v>
      </c>
      <c r="C58" s="552"/>
      <c r="D58" s="552"/>
      <c r="E58" s="552"/>
      <c r="F58" s="552"/>
      <c r="G58" s="552"/>
      <c r="H58" s="552"/>
      <c r="I58" s="552"/>
      <c r="J58" s="552"/>
      <c r="K58" s="552"/>
      <c r="L58" s="552"/>
      <c r="M58" s="552"/>
    </row>
    <row r="59" spans="1:20" x14ac:dyDescent="0.15">
      <c r="B59" s="105" t="s">
        <v>124</v>
      </c>
    </row>
  </sheetData>
  <sheetProtection sheet="1" insertColumns="0" insertRows="0" deleteColumns="0" deleteRows="0" selectLockedCells="1" autoFilter="0"/>
  <mergeCells count="44">
    <mergeCell ref="B58:M58"/>
    <mergeCell ref="B28:M28"/>
    <mergeCell ref="M35:M37"/>
    <mergeCell ref="K37:L37"/>
    <mergeCell ref="I37:J37"/>
    <mergeCell ref="K35:L36"/>
    <mergeCell ref="I35:J36"/>
    <mergeCell ref="B35:B37"/>
    <mergeCell ref="K32:M32"/>
    <mergeCell ref="F38:G38"/>
    <mergeCell ref="I38:J38"/>
    <mergeCell ref="K38:L38"/>
    <mergeCell ref="B43:C43"/>
    <mergeCell ref="B44:C44"/>
    <mergeCell ref="B45:C45"/>
    <mergeCell ref="B51:C51"/>
    <mergeCell ref="K3:M3"/>
    <mergeCell ref="M6:M8"/>
    <mergeCell ref="K6:L7"/>
    <mergeCell ref="I6:J7"/>
    <mergeCell ref="I8:J8"/>
    <mergeCell ref="K8:L8"/>
    <mergeCell ref="B49:C49"/>
    <mergeCell ref="B6:B8"/>
    <mergeCell ref="F9:G9"/>
    <mergeCell ref="I9:J9"/>
    <mergeCell ref="K9:L9"/>
    <mergeCell ref="C9:E9"/>
    <mergeCell ref="B50:C50"/>
    <mergeCell ref="B52:C52"/>
    <mergeCell ref="B23:C23"/>
    <mergeCell ref="B14:C14"/>
    <mergeCell ref="B15:C15"/>
    <mergeCell ref="B16:C16"/>
    <mergeCell ref="B19:C19"/>
    <mergeCell ref="B20:C20"/>
    <mergeCell ref="B17:C17"/>
    <mergeCell ref="B18:C18"/>
    <mergeCell ref="B21:C21"/>
    <mergeCell ref="B22:C22"/>
    <mergeCell ref="C38:E38"/>
    <mergeCell ref="B46:C46"/>
    <mergeCell ref="B47:C47"/>
    <mergeCell ref="B48:C48"/>
  </mergeCells>
  <phoneticPr fontId="3"/>
  <conditionalFormatting sqref="K3:M3">
    <cfRule type="expression" dxfId="118" priority="17">
      <formula>$K$3=0</formula>
    </cfRule>
  </conditionalFormatting>
  <conditionalFormatting sqref="K32:M32">
    <cfRule type="expression" dxfId="117" priority="14">
      <formula>$K$3=0</formula>
    </cfRule>
  </conditionalFormatting>
  <conditionalFormatting sqref="B9">
    <cfRule type="cellIs" dxfId="116" priority="12" operator="greaterThan">
      <formula>0</formula>
    </cfRule>
  </conditionalFormatting>
  <conditionalFormatting sqref="F9:G9">
    <cfRule type="cellIs" dxfId="115" priority="11" operator="greaterThan">
      <formula>0</formula>
    </cfRule>
  </conditionalFormatting>
  <conditionalFormatting sqref="B14:I23">
    <cfRule type="expression" dxfId="114" priority="10">
      <formula>OR($B$14:$I$23&lt;&gt;"")</formula>
    </cfRule>
  </conditionalFormatting>
  <conditionalFormatting sqref="L14:L23">
    <cfRule type="expression" dxfId="113" priority="8">
      <formula>OR($L$14:$L$23&lt;&gt;"")</formula>
    </cfRule>
  </conditionalFormatting>
  <conditionalFormatting sqref="B43:I52">
    <cfRule type="expression" dxfId="112" priority="7">
      <formula>OR($B$43:$I$52&lt;&gt;"")</formula>
    </cfRule>
  </conditionalFormatting>
  <conditionalFormatting sqref="L43:L52">
    <cfRule type="expression" dxfId="111" priority="5">
      <formula>OR($L$43:$L$52&lt;&gt;"")</formula>
    </cfRule>
  </conditionalFormatting>
  <pageMargins left="0.43307086614173229" right="0.43307086614173229" top="0.35433070866141736" bottom="0.15748031496062992" header="0.31496062992125984" footer="0.31496062992125984"/>
  <pageSetup paperSize="9" scale="99" fitToHeight="0" orientation="landscape" r:id="rId1"/>
  <headerFooter>
    <oddHeader>&amp;R&amp;P/&amp;N</oddHeader>
  </headerFooter>
  <rowBreaks count="1" manualBreakCount="1">
    <brk id="28" max="12" man="1"/>
  </rowBreaks>
  <extLst>
    <ext xmlns:x14="http://schemas.microsoft.com/office/spreadsheetml/2009/9/main" uri="{CCE6A557-97BC-4b89-ADB6-D9C93CAAB3DF}">
      <x14:dataValidations xmlns:xm="http://schemas.microsoft.com/office/excel/2006/main" count="4">
        <x14:dataValidation type="list" allowBlank="1" showInputMessage="1" showErrorMessage="1" xr:uid="{80A8DFF1-B9E7-497C-B4EC-BC6256126D25}">
          <x14:formula1>
            <xm:f>'区分 (2)'!$I$2</xm:f>
          </x14:formula1>
          <xm:sqref>D43:D52 D14:D23</xm:sqref>
        </x14:dataValidation>
        <x14:dataValidation type="list" allowBlank="1" showInputMessage="1" showErrorMessage="1" xr:uid="{54686CDE-D577-4176-8F34-8827CF9EAC4C}">
          <x14:formula1>
            <xm:f>'区分 (2)'!$K$2:$K$4</xm:f>
          </x14:formula1>
          <xm:sqref>E43:E52 E14:E23</xm:sqref>
        </x14:dataValidation>
        <x14:dataValidation type="list" allowBlank="1" showInputMessage="1" showErrorMessage="1" xr:uid="{BED57450-77F9-46F5-8D9E-C21F391E4296}">
          <x14:formula1>
            <xm:f>'区分 (2)'!$M$2:$M$4</xm:f>
          </x14:formula1>
          <xm:sqref>F43:F52 F14:F23</xm:sqref>
        </x14:dataValidation>
        <x14:dataValidation type="list" allowBlank="1" showInputMessage="1" showErrorMessage="1" xr:uid="{9F368841-2D26-4721-80B5-E3D5AE1BFCFC}">
          <x14:formula1>
            <xm:f>'区分 (2)'!$O$2:$O$8</xm:f>
          </x14:formula1>
          <xm:sqref>G43:G52 G14:G23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DB962-D21E-406E-B1E6-7E0434E05DD4}">
  <sheetPr>
    <tabColor rgb="FFFF99CC"/>
    <pageSetUpPr fitToPage="1"/>
  </sheetPr>
  <dimension ref="A1:T59"/>
  <sheetViews>
    <sheetView showGridLines="0" view="pageBreakPreview" zoomScaleNormal="100" zoomScaleSheetLayoutView="100" workbookViewId="0">
      <selection activeCell="G12" sqref="G12"/>
    </sheetView>
  </sheetViews>
  <sheetFormatPr defaultRowHeight="12" x14ac:dyDescent="0.15"/>
  <cols>
    <col min="1" max="1" width="2.42578125" style="38" customWidth="1"/>
    <col min="2" max="2" width="12.28515625" style="38" customWidth="1"/>
    <col min="3" max="3" width="8.7109375" style="38" customWidth="1"/>
    <col min="4" max="4" width="9.5703125" style="38" customWidth="1"/>
    <col min="5" max="5" width="10" style="38" customWidth="1"/>
    <col min="6" max="6" width="11" style="38" customWidth="1"/>
    <col min="7" max="7" width="11.5703125" style="38" customWidth="1"/>
    <col min="8" max="8" width="21.28515625" style="38" customWidth="1"/>
    <col min="9" max="9" width="11" style="38" customWidth="1"/>
    <col min="10" max="10" width="12.28515625" style="38" bestFit="1" customWidth="1"/>
    <col min="11" max="11" width="14.85546875" style="38" bestFit="1" customWidth="1"/>
    <col min="12" max="13" width="15.28515625" style="38" customWidth="1"/>
    <col min="14" max="14" width="10" style="38" customWidth="1"/>
    <col min="15" max="20" width="7.28515625" style="57" hidden="1" customWidth="1"/>
    <col min="21" max="16384" width="9.140625" style="38"/>
  </cols>
  <sheetData>
    <row r="1" spans="1:20" ht="14.25" x14ac:dyDescent="0.15">
      <c r="B1" s="38" t="s">
        <v>22</v>
      </c>
      <c r="C1" s="39" t="s">
        <v>23</v>
      </c>
      <c r="D1" s="39"/>
      <c r="E1" s="39"/>
      <c r="F1" s="39"/>
      <c r="G1" s="39"/>
      <c r="H1" s="39"/>
      <c r="I1" s="39"/>
      <c r="J1" s="39"/>
      <c r="K1" s="40"/>
      <c r="L1" s="40"/>
      <c r="M1" s="40"/>
    </row>
    <row r="2" spans="1:20" ht="14.25" x14ac:dyDescent="0.15">
      <c r="B2" s="41"/>
      <c r="C2" s="41"/>
      <c r="D2" s="41"/>
      <c r="E2" s="41"/>
      <c r="F2" s="41"/>
      <c r="G2" s="41"/>
      <c r="H2" s="41"/>
      <c r="I2" s="41"/>
      <c r="J2" s="41"/>
    </row>
    <row r="3" spans="1:20" ht="28.5" customHeight="1" x14ac:dyDescent="0.15">
      <c r="B3" s="42"/>
      <c r="C3" s="42"/>
      <c r="D3" s="42"/>
      <c r="E3" s="42"/>
      <c r="F3" s="42"/>
      <c r="G3" s="42"/>
      <c r="H3" s="42"/>
      <c r="J3" s="43" t="s">
        <v>29</v>
      </c>
      <c r="K3" s="571" t="str">
        <f>'申請書(記載例）'!G13</f>
        <v>グループホームとうがね</v>
      </c>
      <c r="L3" s="571"/>
      <c r="M3" s="571"/>
    </row>
    <row r="4" spans="1:20" ht="8.25" customHeight="1" x14ac:dyDescent="0.15">
      <c r="B4" s="42"/>
      <c r="C4" s="42"/>
      <c r="D4" s="42"/>
      <c r="E4" s="42"/>
      <c r="F4" s="42"/>
      <c r="G4" s="42"/>
      <c r="H4" s="42"/>
      <c r="K4" s="44"/>
      <c r="L4" s="45"/>
      <c r="M4" s="45"/>
    </row>
    <row r="5" spans="1:20" x14ac:dyDescent="0.15">
      <c r="B5" s="46" t="s">
        <v>24</v>
      </c>
      <c r="C5" s="47"/>
      <c r="D5" s="47"/>
      <c r="E5" s="47"/>
      <c r="F5" s="47"/>
      <c r="G5" s="47"/>
      <c r="H5" s="47"/>
      <c r="I5" s="47"/>
      <c r="M5" s="48" t="s">
        <v>4</v>
      </c>
    </row>
    <row r="6" spans="1:20" ht="15" customHeight="1" x14ac:dyDescent="0.15">
      <c r="B6" s="536" t="s">
        <v>68</v>
      </c>
      <c r="C6" s="49" t="s">
        <v>11</v>
      </c>
      <c r="D6" s="49"/>
      <c r="E6" s="49"/>
      <c r="F6" s="49"/>
      <c r="G6" s="50"/>
      <c r="H6" s="50"/>
      <c r="I6" s="544" t="s">
        <v>12</v>
      </c>
      <c r="J6" s="545"/>
      <c r="K6" s="544" t="s">
        <v>146</v>
      </c>
      <c r="L6" s="545"/>
      <c r="M6" s="536" t="s">
        <v>13</v>
      </c>
    </row>
    <row r="7" spans="1:20" ht="24" x14ac:dyDescent="0.15">
      <c r="B7" s="536"/>
      <c r="C7" s="49" t="s">
        <v>14</v>
      </c>
      <c r="D7" s="51"/>
      <c r="E7" s="288"/>
      <c r="F7" s="50" t="s">
        <v>15</v>
      </c>
      <c r="G7" s="50"/>
      <c r="H7" s="49" t="s">
        <v>16</v>
      </c>
      <c r="I7" s="546"/>
      <c r="J7" s="547"/>
      <c r="K7" s="546"/>
      <c r="L7" s="547"/>
      <c r="M7" s="536"/>
    </row>
    <row r="8" spans="1:20" ht="12.75" thickBot="1" x14ac:dyDescent="0.2">
      <c r="B8" s="537"/>
      <c r="C8" s="52" t="s">
        <v>17</v>
      </c>
      <c r="D8" s="53"/>
      <c r="E8" s="54"/>
      <c r="F8" s="289" t="s">
        <v>18</v>
      </c>
      <c r="G8" s="289"/>
      <c r="H8" s="52" t="s">
        <v>19</v>
      </c>
      <c r="I8" s="548" t="s">
        <v>20</v>
      </c>
      <c r="J8" s="549"/>
      <c r="K8" s="550" t="s">
        <v>21</v>
      </c>
      <c r="L8" s="551"/>
      <c r="M8" s="536"/>
    </row>
    <row r="9" spans="1:20" s="55" customFormat="1" ht="30" customHeight="1" thickTop="1" thickBot="1" x14ac:dyDescent="0.2">
      <c r="B9" s="473">
        <v>3</v>
      </c>
      <c r="C9" s="542">
        <f>'予算書(記載例)'!D35</f>
        <v>5580555</v>
      </c>
      <c r="D9" s="542"/>
      <c r="E9" s="542"/>
      <c r="F9" s="540">
        <f>'予算書(記載例)'!H12</f>
        <v>5310000</v>
      </c>
      <c r="G9" s="541"/>
      <c r="H9" s="425">
        <f>C9-F9</f>
        <v>270555</v>
      </c>
      <c r="I9" s="540">
        <f>M54</f>
        <v>4092000</v>
      </c>
      <c r="J9" s="541"/>
      <c r="K9" s="540">
        <f>MIN(H9,I9)</f>
        <v>270555</v>
      </c>
      <c r="L9" s="541"/>
      <c r="M9" s="56"/>
      <c r="O9" s="474"/>
      <c r="P9" s="474"/>
      <c r="Q9" s="474"/>
      <c r="R9" s="474"/>
      <c r="S9" s="474"/>
      <c r="T9" s="474"/>
    </row>
    <row r="10" spans="1:20" ht="12.75" thickTop="1" x14ac:dyDescent="0.15">
      <c r="B10" s="55" t="s">
        <v>25</v>
      </c>
      <c r="C10" s="55"/>
      <c r="D10" s="55"/>
      <c r="E10" s="55"/>
      <c r="F10" s="55"/>
      <c r="G10" s="55"/>
      <c r="H10" s="55"/>
      <c r="I10" s="55"/>
      <c r="J10" s="55"/>
      <c r="K10" s="55"/>
      <c r="L10" s="55"/>
      <c r="M10" s="55"/>
    </row>
    <row r="12" spans="1:20" x14ac:dyDescent="0.15">
      <c r="B12" s="46" t="s">
        <v>3</v>
      </c>
      <c r="C12" s="46"/>
      <c r="D12" s="46"/>
      <c r="E12" s="46"/>
      <c r="F12" s="46"/>
      <c r="G12" s="46"/>
      <c r="H12" s="46"/>
      <c r="M12" s="48" t="s">
        <v>4</v>
      </c>
    </row>
    <row r="13" spans="1:20" ht="43.5" customHeight="1" thickBot="1" x14ac:dyDescent="0.2">
      <c r="A13" s="290" t="s">
        <v>154</v>
      </c>
      <c r="B13" s="395" t="s">
        <v>34</v>
      </c>
      <c r="C13" s="396"/>
      <c r="D13" s="91" t="s">
        <v>143</v>
      </c>
      <c r="E13" s="91" t="s">
        <v>141</v>
      </c>
      <c r="F13" s="91" t="s">
        <v>5</v>
      </c>
      <c r="G13" s="91" t="s">
        <v>144</v>
      </c>
      <c r="H13" s="92" t="s">
        <v>8</v>
      </c>
      <c r="I13" s="397" t="s">
        <v>62</v>
      </c>
      <c r="J13" s="97" t="s">
        <v>9</v>
      </c>
      <c r="K13" s="98" t="s">
        <v>10</v>
      </c>
      <c r="L13" s="296" t="s">
        <v>147</v>
      </c>
      <c r="M13" s="101" t="s">
        <v>148</v>
      </c>
      <c r="O13" s="475" t="s">
        <v>241</v>
      </c>
      <c r="P13" s="475" t="s">
        <v>242</v>
      </c>
      <c r="Q13" s="475" t="s">
        <v>243</v>
      </c>
      <c r="R13" s="475" t="s">
        <v>244</v>
      </c>
      <c r="S13" s="475" t="s">
        <v>245</v>
      </c>
      <c r="T13" s="475" t="s">
        <v>246</v>
      </c>
    </row>
    <row r="14" spans="1:20" ht="27" customHeight="1" thickTop="1" x14ac:dyDescent="0.15">
      <c r="A14" s="57">
        <v>1</v>
      </c>
      <c r="B14" s="569" t="s">
        <v>149</v>
      </c>
      <c r="C14" s="570"/>
      <c r="D14" s="476" t="s">
        <v>126</v>
      </c>
      <c r="E14" s="476" t="s">
        <v>138</v>
      </c>
      <c r="F14" s="472" t="s">
        <v>28</v>
      </c>
      <c r="G14" s="476" t="s">
        <v>55</v>
      </c>
      <c r="H14" s="477" t="s">
        <v>133</v>
      </c>
      <c r="I14" s="478">
        <v>12</v>
      </c>
      <c r="J14" s="99">
        <f>IFERROR(VLOOKUP(T14,'区分 (2)'!$A$1:$F$64,6,0),"")</f>
        <v>139000</v>
      </c>
      <c r="K14" s="100">
        <f t="shared" ref="K14:K23" si="0">IFERROR(I14*J14,"")</f>
        <v>1668000</v>
      </c>
      <c r="L14" s="479"/>
      <c r="M14" s="102">
        <f>IFERROR(IF(K14-L14&lt;0,0,K14-L14),"")</f>
        <v>1668000</v>
      </c>
      <c r="O14" s="480">
        <f>VLOOKUP(D14,'区分 (2)'!$I$2:$J$2,2,FALSE)</f>
        <v>1</v>
      </c>
      <c r="P14" s="480" t="str">
        <f>VLOOKUP(E14,'区分 (2)'!$K$2:$L$4,2,FALSE)</f>
        <v>1</v>
      </c>
      <c r="Q14" s="480">
        <f>VLOOKUP(F14,'区分 (2)'!$M$2:$N$4,2,FALSE)</f>
        <v>3</v>
      </c>
      <c r="R14" s="480">
        <f>VLOOKUP(G14,'区分 (2)'!$O$2:$P$8,2,FALSE)</f>
        <v>4</v>
      </c>
      <c r="S14" s="481" t="str">
        <f>O14&amp;P14&amp;Q14&amp;R14</f>
        <v>1134</v>
      </c>
      <c r="T14" s="481">
        <f>VALUE(S14)</f>
        <v>1134</v>
      </c>
    </row>
    <row r="15" spans="1:20" ht="25.5" customHeight="1" x14ac:dyDescent="0.15">
      <c r="A15" s="57">
        <v>2</v>
      </c>
      <c r="B15" s="569" t="s">
        <v>150</v>
      </c>
      <c r="C15" s="570"/>
      <c r="D15" s="476" t="s">
        <v>126</v>
      </c>
      <c r="E15" s="476" t="s">
        <v>138</v>
      </c>
      <c r="F15" s="472" t="s">
        <v>28</v>
      </c>
      <c r="G15" s="476" t="s">
        <v>54</v>
      </c>
      <c r="H15" s="477" t="s">
        <v>134</v>
      </c>
      <c r="I15" s="478">
        <v>12</v>
      </c>
      <c r="J15" s="99">
        <f>IFERROR(VLOOKUP(T15,'区分 (2)'!$A$1:$F$64,6,0),"")</f>
        <v>119000</v>
      </c>
      <c r="K15" s="100">
        <f t="shared" si="0"/>
        <v>1428000</v>
      </c>
      <c r="L15" s="482"/>
      <c r="M15" s="102">
        <f t="shared" ref="M15:M23" si="1">IFERROR(IF(K15-L15&lt;0,0,K15-L15),"")</f>
        <v>1428000</v>
      </c>
      <c r="O15" s="480">
        <f>VLOOKUP(D15,'区分 (2)'!$I$2:$J$2,2,FALSE)</f>
        <v>1</v>
      </c>
      <c r="P15" s="480" t="str">
        <f>VLOOKUP(E15,'区分 (2)'!$K$2:$L$4,2,FALSE)</f>
        <v>1</v>
      </c>
      <c r="Q15" s="480">
        <f>VLOOKUP(F15,'区分 (2)'!$M$2:$N$4,2,FALSE)</f>
        <v>3</v>
      </c>
      <c r="R15" s="480">
        <f>VLOOKUP(G15,'区分 (2)'!$O$2:$P$8,2,FALSE)</f>
        <v>3</v>
      </c>
      <c r="S15" s="481" t="str">
        <f t="shared" ref="S15:S23" si="2">O15&amp;P15&amp;Q15&amp;R15</f>
        <v>1133</v>
      </c>
      <c r="T15" s="481">
        <f t="shared" ref="T15:T23" si="3">VALUE(S15)</f>
        <v>1133</v>
      </c>
    </row>
    <row r="16" spans="1:20" ht="25.5" customHeight="1" x14ac:dyDescent="0.15">
      <c r="A16" s="57">
        <v>3</v>
      </c>
      <c r="B16" s="569" t="s">
        <v>150</v>
      </c>
      <c r="C16" s="570"/>
      <c r="D16" s="476" t="s">
        <v>126</v>
      </c>
      <c r="E16" s="476" t="s">
        <v>138</v>
      </c>
      <c r="F16" s="472" t="s">
        <v>28</v>
      </c>
      <c r="G16" s="476" t="s">
        <v>2</v>
      </c>
      <c r="H16" s="477" t="s">
        <v>135</v>
      </c>
      <c r="I16" s="478">
        <v>12</v>
      </c>
      <c r="J16" s="99">
        <f>IFERROR(VLOOKUP(T16,'区分 (2)'!$A$1:$F$64,6,0),"")</f>
        <v>83000</v>
      </c>
      <c r="K16" s="100">
        <f t="shared" si="0"/>
        <v>996000</v>
      </c>
      <c r="L16" s="482"/>
      <c r="M16" s="102">
        <f t="shared" si="1"/>
        <v>996000</v>
      </c>
      <c r="O16" s="480">
        <f>VLOOKUP(D16,'区分 (2)'!$I$2:$J$2,2,FALSE)</f>
        <v>1</v>
      </c>
      <c r="P16" s="480" t="str">
        <f>VLOOKUP(E16,'区分 (2)'!$K$2:$L$4,2,FALSE)</f>
        <v>1</v>
      </c>
      <c r="Q16" s="480">
        <f>VLOOKUP(F16,'区分 (2)'!$M$2:$N$4,2,FALSE)</f>
        <v>3</v>
      </c>
      <c r="R16" s="480">
        <f>VLOOKUP(G16,'区分 (2)'!$O$2:$P$8,2,FALSE)</f>
        <v>7</v>
      </c>
      <c r="S16" s="481" t="str">
        <f t="shared" si="2"/>
        <v>1137</v>
      </c>
      <c r="T16" s="481">
        <f t="shared" si="3"/>
        <v>1137</v>
      </c>
    </row>
    <row r="17" spans="1:20" ht="25.5" customHeight="1" x14ac:dyDescent="0.15">
      <c r="A17" s="57">
        <v>4</v>
      </c>
      <c r="B17" s="565"/>
      <c r="C17" s="566"/>
      <c r="D17" s="483"/>
      <c r="E17" s="483"/>
      <c r="F17" s="484"/>
      <c r="G17" s="483"/>
      <c r="H17" s="485"/>
      <c r="I17" s="486"/>
      <c r="J17" s="99" t="str">
        <f>IFERROR(VLOOKUP(T17,'区分 (2)'!$A$1:$F$64,6,0),"")</f>
        <v/>
      </c>
      <c r="K17" s="100" t="str">
        <f t="shared" si="0"/>
        <v/>
      </c>
      <c r="L17" s="482"/>
      <c r="M17" s="102" t="str">
        <f t="shared" si="1"/>
        <v/>
      </c>
      <c r="O17" s="480" t="e">
        <f>VLOOKUP(D17,'区分 (2)'!$I$2:$J$2,2,FALSE)</f>
        <v>#N/A</v>
      </c>
      <c r="P17" s="480" t="e">
        <f>VLOOKUP(E17,'区分 (2)'!$K$2:$L$4,2,FALSE)</f>
        <v>#N/A</v>
      </c>
      <c r="Q17" s="480" t="e">
        <f>VLOOKUP(F17,'区分 (2)'!$M$2:$N$4,2,FALSE)</f>
        <v>#N/A</v>
      </c>
      <c r="R17" s="480" t="e">
        <f>VLOOKUP(G17,'区分 (2)'!$O$2:$P$8,2,FALSE)</f>
        <v>#N/A</v>
      </c>
      <c r="S17" s="481" t="e">
        <f t="shared" si="2"/>
        <v>#N/A</v>
      </c>
      <c r="T17" s="481" t="e">
        <f t="shared" si="3"/>
        <v>#N/A</v>
      </c>
    </row>
    <row r="18" spans="1:20" ht="25.5" customHeight="1" x14ac:dyDescent="0.15">
      <c r="A18" s="57">
        <v>5</v>
      </c>
      <c r="B18" s="565"/>
      <c r="C18" s="566"/>
      <c r="D18" s="483"/>
      <c r="E18" s="483"/>
      <c r="F18" s="484"/>
      <c r="G18" s="483"/>
      <c r="H18" s="485"/>
      <c r="I18" s="486"/>
      <c r="J18" s="99" t="str">
        <f>IFERROR(VLOOKUP(T18,'区分 (2)'!$A$1:$F$64,6,0),"")</f>
        <v/>
      </c>
      <c r="K18" s="100" t="str">
        <f t="shared" si="0"/>
        <v/>
      </c>
      <c r="L18" s="482"/>
      <c r="M18" s="102" t="str">
        <f t="shared" si="1"/>
        <v/>
      </c>
      <c r="O18" s="480" t="e">
        <f>VLOOKUP(D18,'区分 (2)'!$I$2:$J$2,2,FALSE)</f>
        <v>#N/A</v>
      </c>
      <c r="P18" s="480" t="e">
        <f>VLOOKUP(E18,'区分 (2)'!$K$2:$L$4,2,FALSE)</f>
        <v>#N/A</v>
      </c>
      <c r="Q18" s="480" t="e">
        <f>VLOOKUP(F18,'区分 (2)'!$M$2:$N$4,2,FALSE)</f>
        <v>#N/A</v>
      </c>
      <c r="R18" s="480" t="e">
        <f>VLOOKUP(G18,'区分 (2)'!$O$2:$P$8,2,FALSE)</f>
        <v>#N/A</v>
      </c>
      <c r="S18" s="481" t="e">
        <f t="shared" si="2"/>
        <v>#N/A</v>
      </c>
      <c r="T18" s="481" t="e">
        <f t="shared" si="3"/>
        <v>#N/A</v>
      </c>
    </row>
    <row r="19" spans="1:20" ht="25.5" customHeight="1" x14ac:dyDescent="0.15">
      <c r="A19" s="57">
        <v>6</v>
      </c>
      <c r="B19" s="565"/>
      <c r="C19" s="566"/>
      <c r="D19" s="483"/>
      <c r="E19" s="483"/>
      <c r="F19" s="484"/>
      <c r="G19" s="483"/>
      <c r="H19" s="485"/>
      <c r="I19" s="486"/>
      <c r="J19" s="99" t="str">
        <f>IFERROR(VLOOKUP(T19,'区分 (2)'!$A$1:$F$64,6,0),"")</f>
        <v/>
      </c>
      <c r="K19" s="100" t="str">
        <f t="shared" si="0"/>
        <v/>
      </c>
      <c r="L19" s="482"/>
      <c r="M19" s="102" t="str">
        <f t="shared" si="1"/>
        <v/>
      </c>
      <c r="O19" s="480" t="e">
        <f>VLOOKUP(D19,'区分 (2)'!$I$2:$J$2,2,FALSE)</f>
        <v>#N/A</v>
      </c>
      <c r="P19" s="480" t="e">
        <f>VLOOKUP(E19,'区分 (2)'!$K$2:$L$4,2,FALSE)</f>
        <v>#N/A</v>
      </c>
      <c r="Q19" s="480" t="e">
        <f>VLOOKUP(F19,'区分 (2)'!$M$2:$N$4,2,FALSE)</f>
        <v>#N/A</v>
      </c>
      <c r="R19" s="480" t="e">
        <f>VLOOKUP(G19,'区分 (2)'!$O$2:$P$8,2,FALSE)</f>
        <v>#N/A</v>
      </c>
      <c r="S19" s="481" t="e">
        <f t="shared" si="2"/>
        <v>#N/A</v>
      </c>
      <c r="T19" s="481" t="e">
        <f t="shared" si="3"/>
        <v>#N/A</v>
      </c>
    </row>
    <row r="20" spans="1:20" ht="25.5" customHeight="1" x14ac:dyDescent="0.15">
      <c r="A20" s="57">
        <v>7</v>
      </c>
      <c r="B20" s="565"/>
      <c r="C20" s="566"/>
      <c r="D20" s="483"/>
      <c r="E20" s="483"/>
      <c r="F20" s="484"/>
      <c r="G20" s="483"/>
      <c r="H20" s="485"/>
      <c r="I20" s="486"/>
      <c r="J20" s="99" t="str">
        <f>IFERROR(VLOOKUP(T20,'区分 (2)'!$A$1:$F$64,6,0),"")</f>
        <v/>
      </c>
      <c r="K20" s="100" t="str">
        <f t="shared" si="0"/>
        <v/>
      </c>
      <c r="L20" s="482"/>
      <c r="M20" s="102" t="str">
        <f t="shared" si="1"/>
        <v/>
      </c>
      <c r="O20" s="480" t="e">
        <f>VLOOKUP(D20,'区分 (2)'!$I$2:$J$2,2,FALSE)</f>
        <v>#N/A</v>
      </c>
      <c r="P20" s="480" t="e">
        <f>VLOOKUP(E20,'区分 (2)'!$K$2:$L$4,2,FALSE)</f>
        <v>#N/A</v>
      </c>
      <c r="Q20" s="480" t="e">
        <f>VLOOKUP(F20,'区分 (2)'!$M$2:$N$4,2,FALSE)</f>
        <v>#N/A</v>
      </c>
      <c r="R20" s="480" t="e">
        <f>VLOOKUP(G20,'区分 (2)'!$O$2:$P$8,2,FALSE)</f>
        <v>#N/A</v>
      </c>
      <c r="S20" s="481" t="e">
        <f t="shared" si="2"/>
        <v>#N/A</v>
      </c>
      <c r="T20" s="481" t="e">
        <f t="shared" si="3"/>
        <v>#N/A</v>
      </c>
    </row>
    <row r="21" spans="1:20" ht="25.5" customHeight="1" x14ac:dyDescent="0.15">
      <c r="A21" s="57">
        <v>8</v>
      </c>
      <c r="B21" s="565"/>
      <c r="C21" s="566"/>
      <c r="D21" s="483"/>
      <c r="E21" s="483"/>
      <c r="F21" s="484"/>
      <c r="G21" s="483"/>
      <c r="H21" s="485"/>
      <c r="I21" s="486"/>
      <c r="J21" s="99" t="str">
        <f>IFERROR(VLOOKUP(T21,'区分 (2)'!$A$1:$F$64,6,0),"")</f>
        <v/>
      </c>
      <c r="K21" s="100" t="str">
        <f t="shared" si="0"/>
        <v/>
      </c>
      <c r="L21" s="487"/>
      <c r="M21" s="102" t="str">
        <f t="shared" si="1"/>
        <v/>
      </c>
      <c r="O21" s="480" t="e">
        <f>VLOOKUP(D21,'区分 (2)'!$I$2:$J$2,2,FALSE)</f>
        <v>#N/A</v>
      </c>
      <c r="P21" s="480" t="e">
        <f>VLOOKUP(E21,'区分 (2)'!$K$2:$L$4,2,FALSE)</f>
        <v>#N/A</v>
      </c>
      <c r="Q21" s="480" t="e">
        <f>VLOOKUP(F21,'区分 (2)'!$M$2:$N$4,2,FALSE)</f>
        <v>#N/A</v>
      </c>
      <c r="R21" s="480" t="e">
        <f>VLOOKUP(G21,'区分 (2)'!$O$2:$P$8,2,FALSE)</f>
        <v>#N/A</v>
      </c>
      <c r="S21" s="481" t="e">
        <f t="shared" si="2"/>
        <v>#N/A</v>
      </c>
      <c r="T21" s="481" t="e">
        <f t="shared" si="3"/>
        <v>#N/A</v>
      </c>
    </row>
    <row r="22" spans="1:20" ht="25.5" customHeight="1" x14ac:dyDescent="0.15">
      <c r="A22" s="57">
        <v>9</v>
      </c>
      <c r="B22" s="565"/>
      <c r="C22" s="566"/>
      <c r="D22" s="483"/>
      <c r="E22" s="483"/>
      <c r="F22" s="484"/>
      <c r="G22" s="483"/>
      <c r="H22" s="485"/>
      <c r="I22" s="486"/>
      <c r="J22" s="99" t="str">
        <f>IFERROR(VLOOKUP(T22,'区分 (2)'!$A$1:$F$64,6,0),"")</f>
        <v/>
      </c>
      <c r="K22" s="100" t="str">
        <f t="shared" si="0"/>
        <v/>
      </c>
      <c r="L22" s="487"/>
      <c r="M22" s="102" t="str">
        <f t="shared" si="1"/>
        <v/>
      </c>
      <c r="O22" s="480" t="e">
        <f>VLOOKUP(D22,'区分 (2)'!$I$2:$J$2,2,FALSE)</f>
        <v>#N/A</v>
      </c>
      <c r="P22" s="480" t="e">
        <f>VLOOKUP(E22,'区分 (2)'!$K$2:$L$4,2,FALSE)</f>
        <v>#N/A</v>
      </c>
      <c r="Q22" s="480" t="e">
        <f>VLOOKUP(F22,'区分 (2)'!$M$2:$N$4,2,FALSE)</f>
        <v>#N/A</v>
      </c>
      <c r="R22" s="480" t="e">
        <f>VLOOKUP(G22,'区分 (2)'!$O$2:$P$8,2,FALSE)</f>
        <v>#N/A</v>
      </c>
      <c r="S22" s="481" t="e">
        <f t="shared" si="2"/>
        <v>#N/A</v>
      </c>
      <c r="T22" s="481" t="e">
        <f t="shared" si="3"/>
        <v>#N/A</v>
      </c>
    </row>
    <row r="23" spans="1:20" ht="25.5" customHeight="1" thickBot="1" x14ac:dyDescent="0.2">
      <c r="A23" s="57">
        <v>10</v>
      </c>
      <c r="B23" s="567"/>
      <c r="C23" s="568"/>
      <c r="D23" s="488"/>
      <c r="E23" s="488"/>
      <c r="F23" s="489"/>
      <c r="G23" s="488"/>
      <c r="H23" s="490"/>
      <c r="I23" s="491"/>
      <c r="J23" s="99" t="str">
        <f>IFERROR(VLOOKUP(T23,'区分 (2)'!$A$1:$F$64,6,0),"")</f>
        <v/>
      </c>
      <c r="K23" s="100" t="str">
        <f t="shared" si="0"/>
        <v/>
      </c>
      <c r="L23" s="492"/>
      <c r="M23" s="102" t="str">
        <f t="shared" si="1"/>
        <v/>
      </c>
      <c r="O23" s="480" t="e">
        <f>VLOOKUP(D23,'区分 (2)'!$I$2:$J$2,2,FALSE)</f>
        <v>#N/A</v>
      </c>
      <c r="P23" s="480" t="e">
        <f>VLOOKUP(E23,'区分 (2)'!$K$2:$L$4,2,FALSE)</f>
        <v>#N/A</v>
      </c>
      <c r="Q23" s="480" t="e">
        <f>VLOOKUP(F23,'区分 (2)'!$M$2:$N$4,2,FALSE)</f>
        <v>#N/A</v>
      </c>
      <c r="R23" s="480" t="e">
        <f>VLOOKUP(G23,'区分 (2)'!$O$2:$P$8,2,FALSE)</f>
        <v>#N/A</v>
      </c>
      <c r="S23" s="481" t="e">
        <f t="shared" si="2"/>
        <v>#N/A</v>
      </c>
      <c r="T23" s="481" t="e">
        <f t="shared" si="3"/>
        <v>#N/A</v>
      </c>
    </row>
    <row r="24" spans="1:20" ht="21.75" customHeight="1" thickTop="1" x14ac:dyDescent="0.15">
      <c r="B24" s="297" t="s">
        <v>30</v>
      </c>
      <c r="C24" s="297"/>
      <c r="D24" s="297"/>
      <c r="E24" s="297"/>
      <c r="F24" s="297"/>
      <c r="G24" s="297"/>
      <c r="H24" s="297"/>
      <c r="I24" s="58"/>
      <c r="J24" s="59"/>
      <c r="K24" s="60">
        <f>SUM(K14:K23)</f>
        <v>4092000</v>
      </c>
      <c r="L24" s="61">
        <f>SUM(L14:L23)</f>
        <v>0</v>
      </c>
      <c r="M24" s="60">
        <f>SUM(M14:M23)</f>
        <v>4092000</v>
      </c>
    </row>
    <row r="25" spans="1:20" x14ac:dyDescent="0.15">
      <c r="B25" s="62" t="s">
        <v>31</v>
      </c>
    </row>
    <row r="26" spans="1:20" x14ac:dyDescent="0.15">
      <c r="B26" s="62" t="s">
        <v>32</v>
      </c>
    </row>
    <row r="27" spans="1:20" x14ac:dyDescent="0.15">
      <c r="B27" s="63" t="s">
        <v>33</v>
      </c>
    </row>
    <row r="28" spans="1:20" x14ac:dyDescent="0.15">
      <c r="B28" s="552" t="s">
        <v>125</v>
      </c>
      <c r="C28" s="552"/>
      <c r="D28" s="552"/>
      <c r="E28" s="552"/>
      <c r="F28" s="552"/>
      <c r="G28" s="552"/>
      <c r="H28" s="552"/>
      <c r="I28" s="552"/>
      <c r="J28" s="552"/>
      <c r="K28" s="552"/>
      <c r="L28" s="552"/>
      <c r="M28" s="552"/>
    </row>
    <row r="29" spans="1:20" x14ac:dyDescent="0.15">
      <c r="B29" s="38" t="s">
        <v>22</v>
      </c>
      <c r="C29" s="426"/>
      <c r="D29" s="426"/>
      <c r="E29" s="426"/>
      <c r="F29" s="426"/>
      <c r="G29" s="426"/>
      <c r="H29" s="426"/>
      <c r="I29" s="426"/>
      <c r="J29" s="426"/>
      <c r="K29" s="426"/>
      <c r="L29" s="426"/>
      <c r="M29" s="426"/>
    </row>
    <row r="30" spans="1:20" ht="14.25" x14ac:dyDescent="0.15">
      <c r="C30" s="39" t="s">
        <v>23</v>
      </c>
      <c r="D30" s="39"/>
      <c r="E30" s="39"/>
      <c r="F30" s="39"/>
      <c r="G30" s="39"/>
      <c r="H30" s="39"/>
      <c r="I30" s="39"/>
      <c r="J30" s="39"/>
      <c r="K30" s="40"/>
      <c r="L30" s="40"/>
      <c r="M30" s="40"/>
    </row>
    <row r="31" spans="1:20" ht="12" customHeight="1" x14ac:dyDescent="0.15">
      <c r="B31" s="41"/>
      <c r="C31" s="41"/>
      <c r="D31" s="41"/>
      <c r="E31" s="41"/>
      <c r="F31" s="41"/>
      <c r="G31" s="41"/>
      <c r="H31" s="41"/>
      <c r="I31" s="41"/>
      <c r="J31" s="41"/>
    </row>
    <row r="32" spans="1:20" ht="28.5" customHeight="1" x14ac:dyDescent="0.15">
      <c r="B32" s="42"/>
      <c r="C32" s="42"/>
      <c r="D32" s="42"/>
      <c r="E32" s="42"/>
      <c r="F32" s="42"/>
      <c r="G32" s="42"/>
      <c r="H32" s="42"/>
      <c r="J32" s="43" t="s">
        <v>29</v>
      </c>
      <c r="K32" s="558" t="str">
        <f>K3</f>
        <v>グループホームとうがね</v>
      </c>
      <c r="L32" s="558"/>
      <c r="M32" s="558"/>
    </row>
    <row r="33" spans="1:20" ht="8.25" customHeight="1" x14ac:dyDescent="0.15">
      <c r="B33" s="42"/>
      <c r="C33" s="42"/>
      <c r="D33" s="42"/>
      <c r="E33" s="42"/>
      <c r="F33" s="42"/>
      <c r="G33" s="42"/>
      <c r="H33" s="42"/>
      <c r="K33" s="44"/>
      <c r="L33" s="45"/>
      <c r="M33" s="45"/>
    </row>
    <row r="34" spans="1:20" ht="12.75" thickBot="1" x14ac:dyDescent="0.2">
      <c r="B34" s="46" t="s">
        <v>24</v>
      </c>
      <c r="C34" s="47"/>
      <c r="D34" s="47"/>
      <c r="E34" s="47"/>
      <c r="F34" s="47"/>
      <c r="G34" s="47"/>
      <c r="H34" s="47"/>
      <c r="I34" s="47"/>
      <c r="M34" s="48" t="s">
        <v>4</v>
      </c>
    </row>
    <row r="35" spans="1:20" ht="15" customHeight="1" x14ac:dyDescent="0.15">
      <c r="B35" s="555" t="s">
        <v>68</v>
      </c>
      <c r="C35" s="49" t="s">
        <v>11</v>
      </c>
      <c r="D35" s="49"/>
      <c r="E35" s="49"/>
      <c r="F35" s="49"/>
      <c r="G35" s="50"/>
      <c r="H35" s="50"/>
      <c r="I35" s="544" t="s">
        <v>12</v>
      </c>
      <c r="J35" s="545"/>
      <c r="K35" s="544" t="s">
        <v>146</v>
      </c>
      <c r="L35" s="545"/>
      <c r="M35" s="537" t="s">
        <v>13</v>
      </c>
    </row>
    <row r="36" spans="1:20" ht="24" x14ac:dyDescent="0.15">
      <c r="B36" s="556"/>
      <c r="C36" s="49" t="s">
        <v>14</v>
      </c>
      <c r="D36" s="50"/>
      <c r="E36" s="50"/>
      <c r="F36" s="50" t="s">
        <v>15</v>
      </c>
      <c r="G36" s="50"/>
      <c r="H36" s="50" t="s">
        <v>16</v>
      </c>
      <c r="I36" s="546"/>
      <c r="J36" s="547"/>
      <c r="K36" s="546"/>
      <c r="L36" s="547"/>
      <c r="M36" s="553"/>
    </row>
    <row r="37" spans="1:20" x14ac:dyDescent="0.15">
      <c r="B37" s="557"/>
      <c r="C37" s="52" t="s">
        <v>17</v>
      </c>
      <c r="D37" s="64"/>
      <c r="E37" s="64"/>
      <c r="F37" s="64" t="s">
        <v>18</v>
      </c>
      <c r="G37" s="64"/>
      <c r="H37" s="64" t="s">
        <v>19</v>
      </c>
      <c r="I37" s="548" t="s">
        <v>20</v>
      </c>
      <c r="J37" s="549"/>
      <c r="K37" s="550" t="s">
        <v>21</v>
      </c>
      <c r="L37" s="551"/>
      <c r="M37" s="554"/>
    </row>
    <row r="38" spans="1:20" s="55" customFormat="1" ht="30" customHeight="1" thickBot="1" x14ac:dyDescent="0.2">
      <c r="B38" s="65"/>
      <c r="C38" s="533"/>
      <c r="D38" s="534"/>
      <c r="E38" s="535"/>
      <c r="F38" s="559"/>
      <c r="G38" s="535"/>
      <c r="H38" s="427"/>
      <c r="I38" s="560"/>
      <c r="J38" s="561"/>
      <c r="K38" s="559"/>
      <c r="L38" s="535"/>
      <c r="M38" s="56"/>
      <c r="O38" s="474"/>
      <c r="P38" s="474"/>
      <c r="Q38" s="474"/>
      <c r="R38" s="474"/>
      <c r="S38" s="474"/>
      <c r="T38" s="474"/>
    </row>
    <row r="39" spans="1:20" x14ac:dyDescent="0.15">
      <c r="B39" s="55" t="s">
        <v>25</v>
      </c>
      <c r="C39" s="55"/>
      <c r="D39" s="55"/>
      <c r="E39" s="55"/>
      <c r="F39" s="55"/>
      <c r="G39" s="55"/>
      <c r="H39" s="55"/>
      <c r="I39" s="55"/>
      <c r="J39" s="55"/>
      <c r="K39" s="55"/>
      <c r="L39" s="55"/>
      <c r="M39" s="55"/>
    </row>
    <row r="41" spans="1:20" x14ac:dyDescent="0.15">
      <c r="B41" s="46" t="s">
        <v>3</v>
      </c>
      <c r="C41" s="46"/>
      <c r="D41" s="46"/>
      <c r="E41" s="46"/>
      <c r="F41" s="46"/>
      <c r="G41" s="46"/>
      <c r="H41" s="46"/>
      <c r="M41" s="48" t="s">
        <v>4</v>
      </c>
    </row>
    <row r="42" spans="1:20" ht="43.5" customHeight="1" x14ac:dyDescent="0.15">
      <c r="B42" s="395" t="s">
        <v>34</v>
      </c>
      <c r="C42" s="396"/>
      <c r="D42" s="91" t="s">
        <v>143</v>
      </c>
      <c r="E42" s="91" t="s">
        <v>141</v>
      </c>
      <c r="F42" s="91" t="s">
        <v>5</v>
      </c>
      <c r="G42" s="91" t="s">
        <v>144</v>
      </c>
      <c r="H42" s="92" t="s">
        <v>8</v>
      </c>
      <c r="I42" s="397" t="s">
        <v>62</v>
      </c>
      <c r="J42" s="97" t="s">
        <v>9</v>
      </c>
      <c r="K42" s="98" t="s">
        <v>10</v>
      </c>
      <c r="L42" s="139" t="s">
        <v>147</v>
      </c>
      <c r="M42" s="101" t="s">
        <v>148</v>
      </c>
      <c r="O42" s="475" t="s">
        <v>241</v>
      </c>
      <c r="P42" s="475" t="s">
        <v>242</v>
      </c>
      <c r="Q42" s="475" t="s">
        <v>243</v>
      </c>
      <c r="R42" s="475" t="s">
        <v>244</v>
      </c>
      <c r="S42" s="475" t="s">
        <v>245</v>
      </c>
      <c r="T42" s="475" t="s">
        <v>246</v>
      </c>
    </row>
    <row r="43" spans="1:20" ht="27" customHeight="1" x14ac:dyDescent="0.15">
      <c r="A43" s="57">
        <v>11</v>
      </c>
      <c r="B43" s="564"/>
      <c r="C43" s="564"/>
      <c r="D43" s="476"/>
      <c r="E43" s="476"/>
      <c r="F43" s="472"/>
      <c r="G43" s="476"/>
      <c r="H43" s="493"/>
      <c r="I43" s="478"/>
      <c r="J43" s="99" t="str">
        <f>IFERROR(VLOOKUP(T43,'区分 (2)'!$A$1:$F$64,6,0),"")</f>
        <v/>
      </c>
      <c r="K43" s="100" t="str">
        <f t="shared" ref="K43:K52" si="4">IFERROR(I43*J43,"")</f>
        <v/>
      </c>
      <c r="L43" s="494"/>
      <c r="M43" s="102" t="str">
        <f>IFERROR(IF(K43-L43&lt;0,0,K43-L43),"")</f>
        <v/>
      </c>
      <c r="O43" s="480" t="e">
        <f>VLOOKUP(D43,'区分 (2)'!$I$2:$J$2,2,FALSE)</f>
        <v>#N/A</v>
      </c>
      <c r="P43" s="480" t="e">
        <f>VLOOKUP(E43,'区分 (2)'!$K$2:$L$4,2,FALSE)</f>
        <v>#N/A</v>
      </c>
      <c r="Q43" s="480" t="e">
        <f>VLOOKUP(F43,'区分 (2)'!$M$2:$N$4,2,FALSE)</f>
        <v>#N/A</v>
      </c>
      <c r="R43" s="480" t="e">
        <f>VLOOKUP(G43,'区分 (2)'!$O$2:$P$8,2,FALSE)</f>
        <v>#N/A</v>
      </c>
      <c r="S43" s="481" t="e">
        <f>O43&amp;P43&amp;Q43&amp;R43</f>
        <v>#N/A</v>
      </c>
      <c r="T43" s="481" t="e">
        <f>VALUE(S43)</f>
        <v>#N/A</v>
      </c>
    </row>
    <row r="44" spans="1:20" ht="25.5" customHeight="1" x14ac:dyDescent="0.15">
      <c r="A44" s="57">
        <v>12</v>
      </c>
      <c r="B44" s="564"/>
      <c r="C44" s="564"/>
      <c r="D44" s="476"/>
      <c r="E44" s="476"/>
      <c r="F44" s="472"/>
      <c r="G44" s="476"/>
      <c r="H44" s="493"/>
      <c r="I44" s="478"/>
      <c r="J44" s="99" t="str">
        <f>IFERROR(VLOOKUP(T44,'区分 (2)'!$A$1:$F$64,6,0),"")</f>
        <v/>
      </c>
      <c r="K44" s="100" t="str">
        <f t="shared" si="4"/>
        <v/>
      </c>
      <c r="L44" s="494"/>
      <c r="M44" s="102" t="str">
        <f t="shared" ref="M44:M52" si="5">IFERROR(IF(K44-L44&lt;0,0,K44-L44),"")</f>
        <v/>
      </c>
      <c r="O44" s="480" t="e">
        <f>VLOOKUP(D44,'区分 (2)'!$I$2:$J$2,2,FALSE)</f>
        <v>#N/A</v>
      </c>
      <c r="P44" s="480" t="e">
        <f>VLOOKUP(E44,'区分 (2)'!$K$2:$L$4,2,FALSE)</f>
        <v>#N/A</v>
      </c>
      <c r="Q44" s="480" t="e">
        <f>VLOOKUP(F44,'区分 (2)'!$M$2:$N$4,2,FALSE)</f>
        <v>#N/A</v>
      </c>
      <c r="R44" s="480" t="e">
        <f>VLOOKUP(G44,'区分 (2)'!$O$2:$P$8,2,FALSE)</f>
        <v>#N/A</v>
      </c>
      <c r="S44" s="481" t="e">
        <f t="shared" ref="S44:S52" si="6">O44&amp;P44&amp;Q44&amp;R44</f>
        <v>#N/A</v>
      </c>
      <c r="T44" s="481" t="e">
        <f t="shared" ref="T44:T52" si="7">VALUE(S44)</f>
        <v>#N/A</v>
      </c>
    </row>
    <row r="45" spans="1:20" ht="25.5" customHeight="1" x14ac:dyDescent="0.15">
      <c r="A45" s="57">
        <v>13</v>
      </c>
      <c r="B45" s="564"/>
      <c r="C45" s="564"/>
      <c r="D45" s="476"/>
      <c r="E45" s="476"/>
      <c r="F45" s="472"/>
      <c r="G45" s="476"/>
      <c r="H45" s="493"/>
      <c r="I45" s="478"/>
      <c r="J45" s="99" t="str">
        <f>IFERROR(VLOOKUP(T45,'区分 (2)'!$A$1:$F$64,6,0),"")</f>
        <v/>
      </c>
      <c r="K45" s="100" t="str">
        <f t="shared" si="4"/>
        <v/>
      </c>
      <c r="L45" s="494"/>
      <c r="M45" s="102" t="str">
        <f t="shared" si="5"/>
        <v/>
      </c>
      <c r="O45" s="480" t="e">
        <f>VLOOKUP(D45,'区分 (2)'!$I$2:$J$2,2,FALSE)</f>
        <v>#N/A</v>
      </c>
      <c r="P45" s="480" t="e">
        <f>VLOOKUP(E45,'区分 (2)'!$K$2:$L$4,2,FALSE)</f>
        <v>#N/A</v>
      </c>
      <c r="Q45" s="480" t="e">
        <f>VLOOKUP(F45,'区分 (2)'!$M$2:$N$4,2,FALSE)</f>
        <v>#N/A</v>
      </c>
      <c r="R45" s="480" t="e">
        <f>VLOOKUP(G45,'区分 (2)'!$O$2:$P$8,2,FALSE)</f>
        <v>#N/A</v>
      </c>
      <c r="S45" s="481" t="e">
        <f t="shared" si="6"/>
        <v>#N/A</v>
      </c>
      <c r="T45" s="481" t="e">
        <f t="shared" si="7"/>
        <v>#N/A</v>
      </c>
    </row>
    <row r="46" spans="1:20" ht="25.5" customHeight="1" x14ac:dyDescent="0.15">
      <c r="A46" s="57">
        <v>14</v>
      </c>
      <c r="B46" s="564"/>
      <c r="C46" s="564"/>
      <c r="D46" s="476"/>
      <c r="E46" s="476"/>
      <c r="F46" s="472"/>
      <c r="G46" s="476"/>
      <c r="H46" s="493"/>
      <c r="I46" s="478"/>
      <c r="J46" s="99" t="str">
        <f>IFERROR(VLOOKUP(T46,'区分 (2)'!$A$1:$F$64,6,0),"")</f>
        <v/>
      </c>
      <c r="K46" s="100" t="str">
        <f t="shared" si="4"/>
        <v/>
      </c>
      <c r="L46" s="494"/>
      <c r="M46" s="102" t="str">
        <f t="shared" si="5"/>
        <v/>
      </c>
      <c r="O46" s="480" t="e">
        <f>VLOOKUP(D46,'区分 (2)'!$I$2:$J$2,2,FALSE)</f>
        <v>#N/A</v>
      </c>
      <c r="P46" s="480" t="e">
        <f>VLOOKUP(E46,'区分 (2)'!$K$2:$L$4,2,FALSE)</f>
        <v>#N/A</v>
      </c>
      <c r="Q46" s="480" t="e">
        <f>VLOOKUP(F46,'区分 (2)'!$M$2:$N$4,2,FALSE)</f>
        <v>#N/A</v>
      </c>
      <c r="R46" s="480" t="e">
        <f>VLOOKUP(G46,'区分 (2)'!$O$2:$P$8,2,FALSE)</f>
        <v>#N/A</v>
      </c>
      <c r="S46" s="481" t="e">
        <f t="shared" si="6"/>
        <v>#N/A</v>
      </c>
      <c r="T46" s="481" t="e">
        <f t="shared" si="7"/>
        <v>#N/A</v>
      </c>
    </row>
    <row r="47" spans="1:20" ht="25.5" customHeight="1" x14ac:dyDescent="0.15">
      <c r="A47" s="57">
        <v>15</v>
      </c>
      <c r="B47" s="564"/>
      <c r="C47" s="564"/>
      <c r="D47" s="476"/>
      <c r="E47" s="476"/>
      <c r="F47" s="472"/>
      <c r="G47" s="476"/>
      <c r="H47" s="493"/>
      <c r="I47" s="478"/>
      <c r="J47" s="99" t="str">
        <f>IFERROR(VLOOKUP(T47,'区分 (2)'!$A$1:$F$64,6,0),"")</f>
        <v/>
      </c>
      <c r="K47" s="100" t="str">
        <f t="shared" si="4"/>
        <v/>
      </c>
      <c r="L47" s="494"/>
      <c r="M47" s="102" t="str">
        <f t="shared" si="5"/>
        <v/>
      </c>
      <c r="O47" s="480" t="e">
        <f>VLOOKUP(D47,'区分 (2)'!$I$2:$J$2,2,FALSE)</f>
        <v>#N/A</v>
      </c>
      <c r="P47" s="480" t="e">
        <f>VLOOKUP(E47,'区分 (2)'!$K$2:$L$4,2,FALSE)</f>
        <v>#N/A</v>
      </c>
      <c r="Q47" s="480" t="e">
        <f>VLOOKUP(F47,'区分 (2)'!$M$2:$N$4,2,FALSE)</f>
        <v>#N/A</v>
      </c>
      <c r="R47" s="480" t="e">
        <f>VLOOKUP(G47,'区分 (2)'!$O$2:$P$8,2,FALSE)</f>
        <v>#N/A</v>
      </c>
      <c r="S47" s="481" t="e">
        <f t="shared" si="6"/>
        <v>#N/A</v>
      </c>
      <c r="T47" s="481" t="e">
        <f t="shared" si="7"/>
        <v>#N/A</v>
      </c>
    </row>
    <row r="48" spans="1:20" ht="25.5" customHeight="1" x14ac:dyDescent="0.15">
      <c r="A48" s="57">
        <v>16</v>
      </c>
      <c r="B48" s="564"/>
      <c r="C48" s="564"/>
      <c r="D48" s="476"/>
      <c r="E48" s="476"/>
      <c r="F48" s="472"/>
      <c r="G48" s="476"/>
      <c r="H48" s="493"/>
      <c r="I48" s="478"/>
      <c r="J48" s="99" t="str">
        <f>IFERROR(VLOOKUP(T48,'区分 (2)'!$A$1:$F$64,6,0),"")</f>
        <v/>
      </c>
      <c r="K48" s="100" t="str">
        <f t="shared" si="4"/>
        <v/>
      </c>
      <c r="L48" s="494"/>
      <c r="M48" s="102" t="str">
        <f t="shared" si="5"/>
        <v/>
      </c>
      <c r="O48" s="480" t="e">
        <f>VLOOKUP(D48,'区分 (2)'!$I$2:$J$2,2,FALSE)</f>
        <v>#N/A</v>
      </c>
      <c r="P48" s="480" t="e">
        <f>VLOOKUP(E48,'区分 (2)'!$K$2:$L$4,2,FALSE)</f>
        <v>#N/A</v>
      </c>
      <c r="Q48" s="480" t="e">
        <f>VLOOKUP(F48,'区分 (2)'!$M$2:$N$4,2,FALSE)</f>
        <v>#N/A</v>
      </c>
      <c r="R48" s="480" t="e">
        <f>VLOOKUP(G48,'区分 (2)'!$O$2:$P$8,2,FALSE)</f>
        <v>#N/A</v>
      </c>
      <c r="S48" s="481" t="e">
        <f t="shared" si="6"/>
        <v>#N/A</v>
      </c>
      <c r="T48" s="481" t="e">
        <f t="shared" si="7"/>
        <v>#N/A</v>
      </c>
    </row>
    <row r="49" spans="1:20" ht="25.5" customHeight="1" x14ac:dyDescent="0.15">
      <c r="A49" s="57">
        <v>17</v>
      </c>
      <c r="B49" s="564"/>
      <c r="C49" s="564"/>
      <c r="D49" s="476"/>
      <c r="E49" s="476"/>
      <c r="F49" s="472"/>
      <c r="G49" s="476"/>
      <c r="H49" s="493"/>
      <c r="I49" s="478"/>
      <c r="J49" s="99" t="str">
        <f>IFERROR(VLOOKUP(T49,'区分 (2)'!$A$1:$F$64,6,0),"")</f>
        <v/>
      </c>
      <c r="K49" s="100" t="str">
        <f t="shared" si="4"/>
        <v/>
      </c>
      <c r="L49" s="494"/>
      <c r="M49" s="102" t="str">
        <f t="shared" si="5"/>
        <v/>
      </c>
      <c r="O49" s="480" t="e">
        <f>VLOOKUP(D49,'区分 (2)'!$I$2:$J$2,2,FALSE)</f>
        <v>#N/A</v>
      </c>
      <c r="P49" s="480" t="e">
        <f>VLOOKUP(E49,'区分 (2)'!$K$2:$L$4,2,FALSE)</f>
        <v>#N/A</v>
      </c>
      <c r="Q49" s="480" t="e">
        <f>VLOOKUP(F49,'区分 (2)'!$M$2:$N$4,2,FALSE)</f>
        <v>#N/A</v>
      </c>
      <c r="R49" s="480" t="e">
        <f>VLOOKUP(G49,'区分 (2)'!$O$2:$P$8,2,FALSE)</f>
        <v>#N/A</v>
      </c>
      <c r="S49" s="481" t="e">
        <f t="shared" si="6"/>
        <v>#N/A</v>
      </c>
      <c r="T49" s="481" t="e">
        <f t="shared" si="7"/>
        <v>#N/A</v>
      </c>
    </row>
    <row r="50" spans="1:20" ht="25.5" customHeight="1" x14ac:dyDescent="0.15">
      <c r="A50" s="57">
        <v>18</v>
      </c>
      <c r="B50" s="564"/>
      <c r="C50" s="564"/>
      <c r="D50" s="476"/>
      <c r="E50" s="476"/>
      <c r="F50" s="472"/>
      <c r="G50" s="476"/>
      <c r="H50" s="493"/>
      <c r="I50" s="478"/>
      <c r="J50" s="99" t="str">
        <f>IFERROR(VLOOKUP(T50,'区分 (2)'!$A$1:$F$64,6,0),"")</f>
        <v/>
      </c>
      <c r="K50" s="100" t="str">
        <f t="shared" si="4"/>
        <v/>
      </c>
      <c r="L50" s="494"/>
      <c r="M50" s="102" t="str">
        <f t="shared" si="5"/>
        <v/>
      </c>
      <c r="O50" s="480" t="e">
        <f>VLOOKUP(D50,'区分 (2)'!$I$2:$J$2,2,FALSE)</f>
        <v>#N/A</v>
      </c>
      <c r="P50" s="480" t="e">
        <f>VLOOKUP(E50,'区分 (2)'!$K$2:$L$4,2,FALSE)</f>
        <v>#N/A</v>
      </c>
      <c r="Q50" s="480" t="e">
        <f>VLOOKUP(F50,'区分 (2)'!$M$2:$N$4,2,FALSE)</f>
        <v>#N/A</v>
      </c>
      <c r="R50" s="480" t="e">
        <f>VLOOKUP(G50,'区分 (2)'!$O$2:$P$8,2,FALSE)</f>
        <v>#N/A</v>
      </c>
      <c r="S50" s="481" t="e">
        <f t="shared" si="6"/>
        <v>#N/A</v>
      </c>
      <c r="T50" s="481" t="e">
        <f t="shared" si="7"/>
        <v>#N/A</v>
      </c>
    </row>
    <row r="51" spans="1:20" ht="25.5" customHeight="1" x14ac:dyDescent="0.15">
      <c r="A51" s="57">
        <v>19</v>
      </c>
      <c r="B51" s="564"/>
      <c r="C51" s="564"/>
      <c r="D51" s="476"/>
      <c r="E51" s="476"/>
      <c r="F51" s="472"/>
      <c r="G51" s="476"/>
      <c r="H51" s="493"/>
      <c r="I51" s="478"/>
      <c r="J51" s="99" t="str">
        <f>IFERROR(VLOOKUP(T51,'区分 (2)'!$A$1:$F$64,6,0),"")</f>
        <v/>
      </c>
      <c r="K51" s="100" t="str">
        <f t="shared" si="4"/>
        <v/>
      </c>
      <c r="L51" s="494"/>
      <c r="M51" s="102" t="str">
        <f t="shared" si="5"/>
        <v/>
      </c>
      <c r="O51" s="480" t="e">
        <f>VLOOKUP(D51,'区分 (2)'!$I$2:$J$2,2,FALSE)</f>
        <v>#N/A</v>
      </c>
      <c r="P51" s="480" t="e">
        <f>VLOOKUP(E51,'区分 (2)'!$K$2:$L$4,2,FALSE)</f>
        <v>#N/A</v>
      </c>
      <c r="Q51" s="480" t="e">
        <f>VLOOKUP(F51,'区分 (2)'!$M$2:$N$4,2,FALSE)</f>
        <v>#N/A</v>
      </c>
      <c r="R51" s="480" t="e">
        <f>VLOOKUP(G51,'区分 (2)'!$O$2:$P$8,2,FALSE)</f>
        <v>#N/A</v>
      </c>
      <c r="S51" s="481" t="e">
        <f t="shared" si="6"/>
        <v>#N/A</v>
      </c>
      <c r="T51" s="481" t="e">
        <f t="shared" si="7"/>
        <v>#N/A</v>
      </c>
    </row>
    <row r="52" spans="1:20" ht="25.5" customHeight="1" x14ac:dyDescent="0.15">
      <c r="A52" s="57">
        <v>20</v>
      </c>
      <c r="B52" s="564"/>
      <c r="C52" s="564"/>
      <c r="D52" s="476"/>
      <c r="E52" s="476"/>
      <c r="F52" s="472"/>
      <c r="G52" s="476"/>
      <c r="H52" s="493"/>
      <c r="I52" s="478"/>
      <c r="J52" s="99" t="str">
        <f>IFERROR(VLOOKUP(T52,'区分 (2)'!$A$1:$F$64,6,0),"")</f>
        <v/>
      </c>
      <c r="K52" s="100" t="str">
        <f t="shared" si="4"/>
        <v/>
      </c>
      <c r="L52" s="494"/>
      <c r="M52" s="102" t="str">
        <f t="shared" si="5"/>
        <v/>
      </c>
      <c r="O52" s="480" t="e">
        <f>VLOOKUP(D52,'区分 (2)'!$I$2:$J$2,2,FALSE)</f>
        <v>#N/A</v>
      </c>
      <c r="P52" s="480" t="e">
        <f>VLOOKUP(E52,'区分 (2)'!$K$2:$L$4,2,FALSE)</f>
        <v>#N/A</v>
      </c>
      <c r="Q52" s="480" t="e">
        <f>VLOOKUP(F52,'区分 (2)'!$M$2:$N$4,2,FALSE)</f>
        <v>#N/A</v>
      </c>
      <c r="R52" s="480" t="e">
        <f>VLOOKUP(G52,'区分 (2)'!$O$2:$P$8,2,FALSE)</f>
        <v>#N/A</v>
      </c>
      <c r="S52" s="481" t="e">
        <f t="shared" si="6"/>
        <v>#N/A</v>
      </c>
      <c r="T52" s="481" t="e">
        <f t="shared" si="7"/>
        <v>#N/A</v>
      </c>
    </row>
    <row r="53" spans="1:20" ht="21.75" customHeight="1" thickBot="1" x14ac:dyDescent="0.2">
      <c r="B53" s="298" t="s">
        <v>30</v>
      </c>
      <c r="C53" s="298"/>
      <c r="D53" s="298"/>
      <c r="E53" s="298"/>
      <c r="F53" s="298"/>
      <c r="G53" s="298"/>
      <c r="H53" s="298"/>
      <c r="I53" s="67"/>
      <c r="J53" s="68"/>
      <c r="K53" s="398">
        <f>SUM(K43:K52)</f>
        <v>0</v>
      </c>
      <c r="L53" s="69">
        <f>SUM(L43:L52)</f>
        <v>0</v>
      </c>
      <c r="M53" s="399">
        <f>SUM(M43:M52)</f>
        <v>0</v>
      </c>
    </row>
    <row r="54" spans="1:20" ht="21.75" customHeight="1" thickTop="1" x14ac:dyDescent="0.15">
      <c r="B54" s="299" t="s">
        <v>123</v>
      </c>
      <c r="C54" s="300"/>
      <c r="D54" s="300"/>
      <c r="E54" s="300"/>
      <c r="F54" s="300"/>
      <c r="G54" s="300"/>
      <c r="H54" s="300"/>
      <c r="I54" s="300"/>
      <c r="J54" s="301"/>
      <c r="K54" s="61">
        <f>K24+K53</f>
        <v>4092000</v>
      </c>
      <c r="L54" s="61">
        <f>L24+L53</f>
        <v>0</v>
      </c>
      <c r="M54" s="61">
        <f>M24+M53</f>
        <v>4092000</v>
      </c>
    </row>
    <row r="55" spans="1:20" x14ac:dyDescent="0.15">
      <c r="B55" s="62" t="s">
        <v>31</v>
      </c>
    </row>
    <row r="56" spans="1:20" x14ac:dyDescent="0.15">
      <c r="B56" s="62" t="s">
        <v>32</v>
      </c>
    </row>
    <row r="57" spans="1:20" x14ac:dyDescent="0.15">
      <c r="B57" s="63" t="s">
        <v>33</v>
      </c>
    </row>
    <row r="58" spans="1:20" x14ac:dyDescent="0.15">
      <c r="B58" s="552" t="s">
        <v>125</v>
      </c>
      <c r="C58" s="552"/>
      <c r="D58" s="552"/>
      <c r="E58" s="552"/>
      <c r="F58" s="552"/>
      <c r="G58" s="552"/>
      <c r="H58" s="552"/>
      <c r="I58" s="552"/>
      <c r="J58" s="552"/>
      <c r="K58" s="552"/>
      <c r="L58" s="552"/>
      <c r="M58" s="552"/>
    </row>
    <row r="59" spans="1:20" x14ac:dyDescent="0.15">
      <c r="B59" s="63" t="s">
        <v>124</v>
      </c>
    </row>
  </sheetData>
  <sheetProtection sheet="1" insertColumns="0" insertRows="0" deleteColumns="0" deleteRows="0" selectLockedCells="1" autoFilter="0"/>
  <mergeCells count="44">
    <mergeCell ref="K3:M3"/>
    <mergeCell ref="B6:B8"/>
    <mergeCell ref="I6:J7"/>
    <mergeCell ref="K6:L7"/>
    <mergeCell ref="M6:M8"/>
    <mergeCell ref="I8:J8"/>
    <mergeCell ref="K8:L8"/>
    <mergeCell ref="B21:C21"/>
    <mergeCell ref="C9:E9"/>
    <mergeCell ref="F9:G9"/>
    <mergeCell ref="I9:J9"/>
    <mergeCell ref="K9:L9"/>
    <mergeCell ref="B14:C14"/>
    <mergeCell ref="B15:C15"/>
    <mergeCell ref="B16:C16"/>
    <mergeCell ref="B17:C17"/>
    <mergeCell ref="B18:C18"/>
    <mergeCell ref="B19:C19"/>
    <mergeCell ref="B20:C20"/>
    <mergeCell ref="B44:C44"/>
    <mergeCell ref="B22:C22"/>
    <mergeCell ref="B23:C23"/>
    <mergeCell ref="B28:M28"/>
    <mergeCell ref="K32:M32"/>
    <mergeCell ref="B35:B37"/>
    <mergeCell ref="I35:J36"/>
    <mergeCell ref="K35:L36"/>
    <mergeCell ref="M35:M37"/>
    <mergeCell ref="I37:J37"/>
    <mergeCell ref="K37:L37"/>
    <mergeCell ref="C38:E38"/>
    <mergeCell ref="F38:G38"/>
    <mergeCell ref="I38:J38"/>
    <mergeCell ref="K38:L38"/>
    <mergeCell ref="B43:C43"/>
    <mergeCell ref="B51:C51"/>
    <mergeCell ref="B52:C52"/>
    <mergeCell ref="B58:M58"/>
    <mergeCell ref="B45:C45"/>
    <mergeCell ref="B46:C46"/>
    <mergeCell ref="B47:C47"/>
    <mergeCell ref="B48:C48"/>
    <mergeCell ref="B49:C49"/>
    <mergeCell ref="B50:C50"/>
  </mergeCells>
  <phoneticPr fontId="3"/>
  <conditionalFormatting sqref="K3:M3">
    <cfRule type="expression" dxfId="110" priority="12">
      <formula>$K$3=0</formula>
    </cfRule>
  </conditionalFormatting>
  <conditionalFormatting sqref="K32:M32">
    <cfRule type="expression" dxfId="109" priority="11">
      <formula>$K$3=0</formula>
    </cfRule>
  </conditionalFormatting>
  <conditionalFormatting sqref="B9">
    <cfRule type="cellIs" dxfId="108" priority="10" operator="greaterThan">
      <formula>0</formula>
    </cfRule>
  </conditionalFormatting>
  <conditionalFormatting sqref="B17:I23">
    <cfRule type="expression" dxfId="107" priority="8">
      <formula>OR($B$14:$I$23&lt;&gt;"")</formula>
    </cfRule>
  </conditionalFormatting>
  <conditionalFormatting sqref="L14:L23">
    <cfRule type="expression" dxfId="106" priority="7">
      <formula>OR($L$14:$L$23&lt;&gt;"")</formula>
    </cfRule>
  </conditionalFormatting>
  <conditionalFormatting sqref="B43:C52 H43:I52">
    <cfRule type="expression" dxfId="105" priority="6">
      <formula>OR($B$43:$I$52&lt;&gt;"")</formula>
    </cfRule>
  </conditionalFormatting>
  <conditionalFormatting sqref="L43:L52">
    <cfRule type="expression" dxfId="104" priority="5">
      <formula>OR($L$43:$L$52&lt;&gt;"")</formula>
    </cfRule>
  </conditionalFormatting>
  <dataValidations count="1">
    <dataValidation type="list" allowBlank="1" showInputMessage="1" showErrorMessage="1" sqref="D14:G16" xr:uid="{13C4E65B-DBF4-4F03-8D43-40E1B64C2DCE}">
      <formula1>#REF!</formula1>
    </dataValidation>
  </dataValidations>
  <pageMargins left="0.43307086614173229" right="0.43307086614173229" top="0.35433070866141736" bottom="0.15748031496062992" header="0.31496062992125984" footer="0.31496062992125984"/>
  <pageSetup paperSize="9" scale="99" fitToHeight="0" orientation="landscape" r:id="rId1"/>
  <headerFooter>
    <oddHeader>&amp;R&amp;P/&amp;N</oddHeader>
  </headerFooter>
  <rowBreaks count="1" manualBreakCount="1">
    <brk id="28" max="12"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DCD4A01-8B59-48E3-BD52-81B2F2AB2A22}">
          <x14:formula1>
            <xm:f>'区分 (2)'!$O$2:$O$8</xm:f>
          </x14:formula1>
          <xm:sqref>G43:G52 G17:G23</xm:sqref>
        </x14:dataValidation>
        <x14:dataValidation type="list" allowBlank="1" showInputMessage="1" showErrorMessage="1" xr:uid="{B73F5920-3EB5-4F2B-A4B0-A8C183CF88B9}">
          <x14:formula1>
            <xm:f>'区分 (2)'!$M$2:$M$4</xm:f>
          </x14:formula1>
          <xm:sqref>F43:F52 F17:F23</xm:sqref>
        </x14:dataValidation>
        <x14:dataValidation type="list" allowBlank="1" showInputMessage="1" showErrorMessage="1" xr:uid="{8329B873-A1EA-45D7-AAFE-4C81764D9630}">
          <x14:formula1>
            <xm:f>'区分 (2)'!$K$2:$K$4</xm:f>
          </x14:formula1>
          <xm:sqref>E43:E52 E17:E23</xm:sqref>
        </x14:dataValidation>
        <x14:dataValidation type="list" allowBlank="1" showInputMessage="1" showErrorMessage="1" xr:uid="{4FC9517F-DBE7-4758-8FAD-89AF5CED28E8}">
          <x14:formula1>
            <xm:f>'区分 (2)'!$I$2</xm:f>
          </x14:formula1>
          <xm:sqref>D43:D52 D17:D23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76CF4-581A-4CF5-91EE-AA66CA62C091}">
  <sheetPr>
    <tabColor rgb="FF92D050"/>
    <pageSetUpPr fitToPage="1"/>
  </sheetPr>
  <dimension ref="A1:N348"/>
  <sheetViews>
    <sheetView view="pageBreakPreview" zoomScale="85" zoomScaleNormal="100" zoomScaleSheetLayoutView="85" workbookViewId="0">
      <selection activeCell="G10" sqref="G10"/>
    </sheetView>
  </sheetViews>
  <sheetFormatPr defaultRowHeight="15" customHeight="1" x14ac:dyDescent="0.15"/>
  <cols>
    <col min="1" max="1" width="4.85546875" style="302" bestFit="1" customWidth="1"/>
    <col min="2" max="2" width="10.5703125" style="302" customWidth="1"/>
    <col min="3" max="8" width="11.5703125" style="302" customWidth="1"/>
    <col min="9" max="11" width="12.28515625" style="302" customWidth="1"/>
    <col min="12" max="12" width="12.42578125" style="319" customWidth="1"/>
    <col min="13" max="13" width="9.140625" style="302"/>
    <col min="14" max="14" width="25.140625" style="302" customWidth="1"/>
    <col min="15" max="16384" width="9.140625" style="302"/>
  </cols>
  <sheetData>
    <row r="1" spans="1:14" ht="24.75" customHeight="1" x14ac:dyDescent="0.15">
      <c r="B1" s="303" t="s">
        <v>155</v>
      </c>
      <c r="E1" s="304" t="s">
        <v>156</v>
      </c>
    </row>
    <row r="2" spans="1:14" ht="26.25" customHeight="1" thickBot="1" x14ac:dyDescent="0.2">
      <c r="B2" s="428" t="s">
        <v>247</v>
      </c>
      <c r="C2" s="576">
        <f>申請書!G10</f>
        <v>0</v>
      </c>
      <c r="D2" s="577"/>
      <c r="E2" s="578"/>
      <c r="F2" s="578"/>
      <c r="G2" s="578"/>
      <c r="H2" s="578"/>
      <c r="I2" s="578"/>
      <c r="J2" s="578"/>
      <c r="K2" s="579"/>
    </row>
    <row r="3" spans="1:14" ht="30" customHeight="1" thickTop="1" thickBot="1" x14ac:dyDescent="0.2">
      <c r="A3" s="302">
        <v>1</v>
      </c>
      <c r="B3" s="305" t="s">
        <v>97</v>
      </c>
      <c r="C3" s="597"/>
      <c r="D3" s="598"/>
      <c r="E3" s="402" t="s">
        <v>98</v>
      </c>
      <c r="F3" s="403"/>
      <c r="G3" s="600">
        <f>VLOOKUP($A3,所要額調書!$A$13:$M$53,8,FALSE)</f>
        <v>0</v>
      </c>
      <c r="H3" s="601"/>
      <c r="I3" s="404" t="s">
        <v>136</v>
      </c>
      <c r="J3" s="591" t="str">
        <f>VLOOKUP($A3,所要額調書!$A$13:$M$53,10,FALSE)</f>
        <v/>
      </c>
      <c r="K3" s="592"/>
      <c r="N3" s="469"/>
    </row>
    <row r="4" spans="1:14" ht="15" customHeight="1" thickTop="1" x14ac:dyDescent="0.15">
      <c r="B4" s="574" t="s">
        <v>120</v>
      </c>
      <c r="C4" s="582" t="s">
        <v>161</v>
      </c>
      <c r="D4" s="583"/>
      <c r="E4" s="583"/>
      <c r="F4" s="583"/>
      <c r="G4" s="583"/>
      <c r="H4" s="584"/>
      <c r="I4" s="574" t="s">
        <v>100</v>
      </c>
      <c r="J4" s="574" t="s">
        <v>101</v>
      </c>
      <c r="K4" s="585" t="s">
        <v>122</v>
      </c>
      <c r="L4" s="572" t="s">
        <v>248</v>
      </c>
    </row>
    <row r="5" spans="1:14" ht="23.25" thickBot="1" x14ac:dyDescent="0.2">
      <c r="B5" s="575"/>
      <c r="C5" s="429" t="s">
        <v>102</v>
      </c>
      <c r="D5" s="310" t="s">
        <v>103</v>
      </c>
      <c r="E5" s="429" t="s">
        <v>104</v>
      </c>
      <c r="F5" s="429" t="s">
        <v>105</v>
      </c>
      <c r="G5" s="429" t="s">
        <v>145</v>
      </c>
      <c r="H5" s="429" t="s">
        <v>106</v>
      </c>
      <c r="I5" s="596"/>
      <c r="J5" s="596"/>
      <c r="K5" s="574"/>
      <c r="L5" s="573"/>
    </row>
    <row r="6" spans="1:14" ht="15" customHeight="1" thickTop="1" thickBot="1" x14ac:dyDescent="0.2">
      <c r="B6" s="311" t="s">
        <v>107</v>
      </c>
      <c r="C6" s="210"/>
      <c r="D6" s="211"/>
      <c r="E6" s="212"/>
      <c r="F6" s="212"/>
      <c r="G6" s="212"/>
      <c r="H6" s="213"/>
      <c r="I6" s="312">
        <f>SUM(C6:H6)</f>
        <v>0</v>
      </c>
      <c r="J6" s="313">
        <f>ROUNDDOWN($I6*$C$3,0)</f>
        <v>0</v>
      </c>
      <c r="K6" s="313">
        <f>MIN(J6,$J$3)</f>
        <v>0</v>
      </c>
      <c r="L6" s="320"/>
      <c r="N6" s="470" t="s">
        <v>158</v>
      </c>
    </row>
    <row r="7" spans="1:14" ht="15" customHeight="1" thickBot="1" x14ac:dyDescent="0.2">
      <c r="B7" s="311" t="s">
        <v>108</v>
      </c>
      <c r="C7" s="214"/>
      <c r="D7" s="208"/>
      <c r="E7" s="209"/>
      <c r="F7" s="209"/>
      <c r="G7" s="209"/>
      <c r="H7" s="215"/>
      <c r="I7" s="312">
        <f t="shared" ref="I7:I17" si="0">SUM(C7:H7)</f>
        <v>0</v>
      </c>
      <c r="J7" s="313">
        <f t="shared" ref="J7:J17" si="1">ROUNDDOWN($I7*$C$3,0)</f>
        <v>0</v>
      </c>
      <c r="K7" s="313">
        <f t="shared" ref="K7:K17" si="2">MIN(J7,$J$3)</f>
        <v>0</v>
      </c>
      <c r="L7" s="321"/>
      <c r="N7" s="471">
        <f>L18+L35+L52+L70+L87+L104+L122+L139+L156+L174+L191+L208+L226+L243+L260+L278+L295+L312+L330+L347</f>
        <v>0</v>
      </c>
    </row>
    <row r="8" spans="1:14" ht="15" customHeight="1" x14ac:dyDescent="0.15">
      <c r="B8" s="311" t="s">
        <v>109</v>
      </c>
      <c r="C8" s="214"/>
      <c r="D8" s="208"/>
      <c r="E8" s="209"/>
      <c r="F8" s="209"/>
      <c r="G8" s="209"/>
      <c r="H8" s="215"/>
      <c r="I8" s="312">
        <f t="shared" si="0"/>
        <v>0</v>
      </c>
      <c r="J8" s="313">
        <f t="shared" si="1"/>
        <v>0</v>
      </c>
      <c r="K8" s="313">
        <f t="shared" si="2"/>
        <v>0</v>
      </c>
      <c r="L8" s="321"/>
      <c r="N8" s="302" t="s">
        <v>159</v>
      </c>
    </row>
    <row r="9" spans="1:14" ht="15" customHeight="1" x14ac:dyDescent="0.15">
      <c r="B9" s="311" t="s">
        <v>110</v>
      </c>
      <c r="C9" s="214"/>
      <c r="D9" s="208"/>
      <c r="E9" s="209"/>
      <c r="F9" s="209"/>
      <c r="G9" s="209"/>
      <c r="H9" s="215"/>
      <c r="I9" s="312">
        <f t="shared" si="0"/>
        <v>0</v>
      </c>
      <c r="J9" s="313">
        <f t="shared" si="1"/>
        <v>0</v>
      </c>
      <c r="K9" s="313">
        <f t="shared" si="2"/>
        <v>0</v>
      </c>
      <c r="L9" s="321"/>
    </row>
    <row r="10" spans="1:14" ht="15" customHeight="1" x14ac:dyDescent="0.15">
      <c r="B10" s="311" t="s">
        <v>111</v>
      </c>
      <c r="C10" s="214"/>
      <c r="D10" s="208"/>
      <c r="E10" s="209"/>
      <c r="F10" s="209"/>
      <c r="G10" s="209"/>
      <c r="H10" s="215"/>
      <c r="I10" s="312">
        <f t="shared" si="0"/>
        <v>0</v>
      </c>
      <c r="J10" s="313">
        <f t="shared" si="1"/>
        <v>0</v>
      </c>
      <c r="K10" s="313">
        <f t="shared" si="2"/>
        <v>0</v>
      </c>
      <c r="L10" s="321"/>
    </row>
    <row r="11" spans="1:14" ht="15" customHeight="1" x14ac:dyDescent="0.15">
      <c r="B11" s="311" t="s">
        <v>112</v>
      </c>
      <c r="C11" s="214"/>
      <c r="D11" s="208"/>
      <c r="E11" s="209"/>
      <c r="F11" s="209"/>
      <c r="G11" s="209"/>
      <c r="H11" s="215"/>
      <c r="I11" s="312">
        <f t="shared" si="0"/>
        <v>0</v>
      </c>
      <c r="J11" s="313">
        <f t="shared" si="1"/>
        <v>0</v>
      </c>
      <c r="K11" s="313">
        <f t="shared" si="2"/>
        <v>0</v>
      </c>
      <c r="L11" s="321"/>
    </row>
    <row r="12" spans="1:14" ht="15" customHeight="1" x14ac:dyDescent="0.15">
      <c r="B12" s="311" t="s">
        <v>113</v>
      </c>
      <c r="C12" s="214"/>
      <c r="D12" s="208"/>
      <c r="E12" s="209"/>
      <c r="F12" s="209"/>
      <c r="G12" s="209"/>
      <c r="H12" s="215"/>
      <c r="I12" s="312">
        <f t="shared" si="0"/>
        <v>0</v>
      </c>
      <c r="J12" s="313">
        <f t="shared" si="1"/>
        <v>0</v>
      </c>
      <c r="K12" s="313">
        <f t="shared" si="2"/>
        <v>0</v>
      </c>
      <c r="L12" s="321"/>
    </row>
    <row r="13" spans="1:14" ht="15" customHeight="1" x14ac:dyDescent="0.15">
      <c r="B13" s="311" t="s">
        <v>114</v>
      </c>
      <c r="C13" s="214"/>
      <c r="D13" s="208"/>
      <c r="E13" s="209"/>
      <c r="F13" s="209"/>
      <c r="G13" s="209"/>
      <c r="H13" s="215"/>
      <c r="I13" s="312">
        <f t="shared" si="0"/>
        <v>0</v>
      </c>
      <c r="J13" s="313">
        <f t="shared" si="1"/>
        <v>0</v>
      </c>
      <c r="K13" s="313">
        <f t="shared" si="2"/>
        <v>0</v>
      </c>
      <c r="L13" s="321"/>
    </row>
    <row r="14" spans="1:14" ht="15" customHeight="1" x14ac:dyDescent="0.15">
      <c r="B14" s="311" t="s">
        <v>115</v>
      </c>
      <c r="C14" s="214"/>
      <c r="D14" s="208"/>
      <c r="E14" s="209"/>
      <c r="F14" s="209"/>
      <c r="G14" s="209"/>
      <c r="H14" s="215"/>
      <c r="I14" s="312">
        <f t="shared" si="0"/>
        <v>0</v>
      </c>
      <c r="J14" s="313">
        <f t="shared" si="1"/>
        <v>0</v>
      </c>
      <c r="K14" s="313">
        <f t="shared" si="2"/>
        <v>0</v>
      </c>
      <c r="L14" s="321"/>
    </row>
    <row r="15" spans="1:14" ht="15" customHeight="1" x14ac:dyDescent="0.15">
      <c r="B15" s="311" t="s">
        <v>116</v>
      </c>
      <c r="C15" s="214"/>
      <c r="D15" s="208"/>
      <c r="E15" s="209"/>
      <c r="F15" s="209"/>
      <c r="G15" s="209"/>
      <c r="H15" s="215"/>
      <c r="I15" s="312">
        <f t="shared" si="0"/>
        <v>0</v>
      </c>
      <c r="J15" s="313">
        <f t="shared" si="1"/>
        <v>0</v>
      </c>
      <c r="K15" s="313">
        <f t="shared" si="2"/>
        <v>0</v>
      </c>
      <c r="L15" s="321"/>
    </row>
    <row r="16" spans="1:14" ht="15" customHeight="1" x14ac:dyDescent="0.15">
      <c r="B16" s="311" t="s">
        <v>117</v>
      </c>
      <c r="C16" s="214"/>
      <c r="D16" s="208"/>
      <c r="E16" s="209"/>
      <c r="F16" s="209"/>
      <c r="G16" s="209"/>
      <c r="H16" s="215"/>
      <c r="I16" s="312">
        <f t="shared" si="0"/>
        <v>0</v>
      </c>
      <c r="J16" s="313">
        <f t="shared" si="1"/>
        <v>0</v>
      </c>
      <c r="K16" s="313">
        <f t="shared" si="2"/>
        <v>0</v>
      </c>
      <c r="L16" s="321"/>
    </row>
    <row r="17" spans="1:12" ht="15" customHeight="1" thickBot="1" x14ac:dyDescent="0.2">
      <c r="B17" s="311" t="s">
        <v>118</v>
      </c>
      <c r="C17" s="216"/>
      <c r="D17" s="217"/>
      <c r="E17" s="218"/>
      <c r="F17" s="218"/>
      <c r="G17" s="218"/>
      <c r="H17" s="219"/>
      <c r="I17" s="314">
        <f t="shared" si="0"/>
        <v>0</v>
      </c>
      <c r="J17" s="313">
        <f t="shared" si="1"/>
        <v>0</v>
      </c>
      <c r="K17" s="315">
        <f t="shared" si="2"/>
        <v>0</v>
      </c>
      <c r="L17" s="322"/>
    </row>
    <row r="18" spans="1:12" ht="30" customHeight="1" thickTop="1" thickBot="1" x14ac:dyDescent="0.2">
      <c r="B18" s="587" t="s">
        <v>119</v>
      </c>
      <c r="C18" s="587"/>
      <c r="D18" s="587"/>
      <c r="E18" s="587"/>
      <c r="F18" s="587"/>
      <c r="G18" s="587"/>
      <c r="H18" s="587"/>
      <c r="I18" s="595" t="s">
        <v>121</v>
      </c>
      <c r="J18" s="595"/>
      <c r="K18" s="316">
        <f>SUM(K6:K17)</f>
        <v>0</v>
      </c>
      <c r="L18" s="323">
        <f>SUM(L6:L17)</f>
        <v>0</v>
      </c>
    </row>
    <row r="19" spans="1:12" ht="24" customHeight="1" thickTop="1" thickBot="1" x14ac:dyDescent="0.2"/>
    <row r="20" spans="1:12" ht="30" customHeight="1" thickTop="1" thickBot="1" x14ac:dyDescent="0.2">
      <c r="A20" s="302">
        <f>A3+1</f>
        <v>2</v>
      </c>
      <c r="B20" s="305" t="s">
        <v>97</v>
      </c>
      <c r="C20" s="597"/>
      <c r="D20" s="598"/>
      <c r="E20" s="306" t="s">
        <v>98</v>
      </c>
      <c r="F20" s="307"/>
      <c r="G20" s="593">
        <f>VLOOKUP($A20,所要額調書!$A$13:$M$53,8,FALSE)</f>
        <v>0</v>
      </c>
      <c r="H20" s="599"/>
      <c r="I20" s="308" t="s">
        <v>136</v>
      </c>
      <c r="J20" s="591" t="str">
        <f>VLOOKUP($A20,所要額調書!$A$13:$M$53,10,FALSE)</f>
        <v/>
      </c>
      <c r="K20" s="592"/>
    </row>
    <row r="21" spans="1:12" ht="15" customHeight="1" thickTop="1" x14ac:dyDescent="0.15">
      <c r="B21" s="575" t="s">
        <v>120</v>
      </c>
      <c r="C21" s="582" t="s">
        <v>161</v>
      </c>
      <c r="D21" s="583"/>
      <c r="E21" s="583"/>
      <c r="F21" s="583"/>
      <c r="G21" s="583"/>
      <c r="H21" s="584"/>
      <c r="I21" s="574" t="s">
        <v>100</v>
      </c>
      <c r="J21" s="574" t="s">
        <v>101</v>
      </c>
      <c r="K21" s="585" t="s">
        <v>122</v>
      </c>
      <c r="L21" s="572" t="s">
        <v>248</v>
      </c>
    </row>
    <row r="22" spans="1:12" ht="23.25" thickBot="1" x14ac:dyDescent="0.2">
      <c r="B22" s="575"/>
      <c r="C22" s="429" t="s">
        <v>102</v>
      </c>
      <c r="D22" s="310" t="s">
        <v>103</v>
      </c>
      <c r="E22" s="429" t="s">
        <v>104</v>
      </c>
      <c r="F22" s="429" t="s">
        <v>105</v>
      </c>
      <c r="G22" s="429" t="s">
        <v>145</v>
      </c>
      <c r="H22" s="429" t="s">
        <v>106</v>
      </c>
      <c r="I22" s="596"/>
      <c r="J22" s="596"/>
      <c r="K22" s="574"/>
      <c r="L22" s="573"/>
    </row>
    <row r="23" spans="1:12" ht="15" customHeight="1" thickTop="1" x14ac:dyDescent="0.15">
      <c r="B23" s="311" t="s">
        <v>107</v>
      </c>
      <c r="C23" s="228"/>
      <c r="D23" s="231"/>
      <c r="E23" s="212"/>
      <c r="F23" s="212"/>
      <c r="G23" s="212"/>
      <c r="H23" s="213"/>
      <c r="I23" s="312">
        <f>SUM(C23:H23)</f>
        <v>0</v>
      </c>
      <c r="J23" s="313">
        <f>ROUNDDOWN($I23*$C$20,0)</f>
        <v>0</v>
      </c>
      <c r="K23" s="313">
        <f>MIN(J23,$J$20)</f>
        <v>0</v>
      </c>
      <c r="L23" s="320"/>
    </row>
    <row r="24" spans="1:12" ht="15" customHeight="1" x14ac:dyDescent="0.15">
      <c r="B24" s="311" t="s">
        <v>108</v>
      </c>
      <c r="C24" s="229"/>
      <c r="D24" s="209"/>
      <c r="E24" s="209"/>
      <c r="F24" s="209"/>
      <c r="G24" s="209"/>
      <c r="H24" s="215"/>
      <c r="I24" s="312">
        <f t="shared" ref="I24:I34" si="3">SUM(C24:H24)</f>
        <v>0</v>
      </c>
      <c r="J24" s="313">
        <f t="shared" ref="J24:J34" si="4">ROUNDDOWN($I24*$C$20,0)</f>
        <v>0</v>
      </c>
      <c r="K24" s="313">
        <f t="shared" ref="K24:K34" si="5">MIN(J24,$J$20)</f>
        <v>0</v>
      </c>
      <c r="L24" s="321"/>
    </row>
    <row r="25" spans="1:12" ht="15" customHeight="1" x14ac:dyDescent="0.15">
      <c r="B25" s="311" t="s">
        <v>109</v>
      </c>
      <c r="C25" s="229"/>
      <c r="D25" s="209"/>
      <c r="E25" s="209"/>
      <c r="F25" s="209"/>
      <c r="G25" s="209"/>
      <c r="H25" s="215"/>
      <c r="I25" s="312">
        <f t="shared" si="3"/>
        <v>0</v>
      </c>
      <c r="J25" s="313">
        <f t="shared" si="4"/>
        <v>0</v>
      </c>
      <c r="K25" s="313">
        <f t="shared" si="5"/>
        <v>0</v>
      </c>
      <c r="L25" s="321"/>
    </row>
    <row r="26" spans="1:12" ht="15" customHeight="1" x14ac:dyDescent="0.15">
      <c r="B26" s="311" t="s">
        <v>110</v>
      </c>
      <c r="C26" s="229"/>
      <c r="D26" s="209"/>
      <c r="E26" s="209"/>
      <c r="F26" s="209"/>
      <c r="G26" s="209"/>
      <c r="H26" s="215"/>
      <c r="I26" s="312">
        <f t="shared" si="3"/>
        <v>0</v>
      </c>
      <c r="J26" s="313">
        <f t="shared" si="4"/>
        <v>0</v>
      </c>
      <c r="K26" s="313">
        <f t="shared" si="5"/>
        <v>0</v>
      </c>
      <c r="L26" s="321"/>
    </row>
    <row r="27" spans="1:12" ht="15" customHeight="1" x14ac:dyDescent="0.15">
      <c r="B27" s="311" t="s">
        <v>111</v>
      </c>
      <c r="C27" s="229"/>
      <c r="D27" s="209"/>
      <c r="E27" s="209"/>
      <c r="F27" s="209"/>
      <c r="G27" s="209"/>
      <c r="H27" s="215"/>
      <c r="I27" s="312">
        <f t="shared" si="3"/>
        <v>0</v>
      </c>
      <c r="J27" s="313">
        <f t="shared" si="4"/>
        <v>0</v>
      </c>
      <c r="K27" s="313">
        <f t="shared" si="5"/>
        <v>0</v>
      </c>
      <c r="L27" s="321"/>
    </row>
    <row r="28" spans="1:12" ht="15" customHeight="1" x14ac:dyDescent="0.15">
      <c r="B28" s="311" t="s">
        <v>112</v>
      </c>
      <c r="C28" s="229"/>
      <c r="D28" s="209"/>
      <c r="E28" s="209"/>
      <c r="F28" s="209"/>
      <c r="G28" s="209"/>
      <c r="H28" s="215"/>
      <c r="I28" s="312">
        <f t="shared" si="3"/>
        <v>0</v>
      </c>
      <c r="J28" s="313">
        <f t="shared" si="4"/>
        <v>0</v>
      </c>
      <c r="K28" s="313">
        <f t="shared" si="5"/>
        <v>0</v>
      </c>
      <c r="L28" s="321"/>
    </row>
    <row r="29" spans="1:12" ht="15" customHeight="1" x14ac:dyDescent="0.15">
      <c r="B29" s="311" t="s">
        <v>113</v>
      </c>
      <c r="C29" s="229"/>
      <c r="D29" s="209"/>
      <c r="E29" s="209"/>
      <c r="F29" s="209"/>
      <c r="G29" s="209"/>
      <c r="H29" s="215"/>
      <c r="I29" s="312">
        <f t="shared" si="3"/>
        <v>0</v>
      </c>
      <c r="J29" s="313">
        <f t="shared" si="4"/>
        <v>0</v>
      </c>
      <c r="K29" s="313">
        <f t="shared" si="5"/>
        <v>0</v>
      </c>
      <c r="L29" s="321"/>
    </row>
    <row r="30" spans="1:12" ht="15" customHeight="1" x14ac:dyDescent="0.15">
      <c r="B30" s="311" t="s">
        <v>114</v>
      </c>
      <c r="C30" s="229"/>
      <c r="D30" s="209"/>
      <c r="E30" s="209"/>
      <c r="F30" s="209"/>
      <c r="G30" s="209"/>
      <c r="H30" s="215"/>
      <c r="I30" s="312">
        <f t="shared" si="3"/>
        <v>0</v>
      </c>
      <c r="J30" s="313">
        <f t="shared" si="4"/>
        <v>0</v>
      </c>
      <c r="K30" s="313">
        <f t="shared" si="5"/>
        <v>0</v>
      </c>
      <c r="L30" s="321"/>
    </row>
    <row r="31" spans="1:12" ht="15" customHeight="1" x14ac:dyDescent="0.15">
      <c r="B31" s="311" t="s">
        <v>115</v>
      </c>
      <c r="C31" s="229"/>
      <c r="D31" s="209"/>
      <c r="E31" s="209"/>
      <c r="F31" s="209"/>
      <c r="G31" s="209"/>
      <c r="H31" s="215"/>
      <c r="I31" s="312">
        <f t="shared" si="3"/>
        <v>0</v>
      </c>
      <c r="J31" s="313">
        <f t="shared" si="4"/>
        <v>0</v>
      </c>
      <c r="K31" s="313">
        <f t="shared" si="5"/>
        <v>0</v>
      </c>
      <c r="L31" s="321"/>
    </row>
    <row r="32" spans="1:12" ht="15" customHeight="1" x14ac:dyDescent="0.15">
      <c r="B32" s="311" t="s">
        <v>116</v>
      </c>
      <c r="C32" s="229"/>
      <c r="D32" s="209"/>
      <c r="E32" s="209"/>
      <c r="F32" s="209"/>
      <c r="G32" s="209"/>
      <c r="H32" s="215"/>
      <c r="I32" s="312">
        <f t="shared" si="3"/>
        <v>0</v>
      </c>
      <c r="J32" s="313">
        <f t="shared" si="4"/>
        <v>0</v>
      </c>
      <c r="K32" s="313">
        <f t="shared" si="5"/>
        <v>0</v>
      </c>
      <c r="L32" s="321"/>
    </row>
    <row r="33" spans="1:12" ht="15" customHeight="1" x14ac:dyDescent="0.15">
      <c r="B33" s="311" t="s">
        <v>117</v>
      </c>
      <c r="C33" s="229"/>
      <c r="D33" s="209"/>
      <c r="E33" s="209"/>
      <c r="F33" s="209"/>
      <c r="G33" s="209"/>
      <c r="H33" s="215"/>
      <c r="I33" s="312">
        <f t="shared" si="3"/>
        <v>0</v>
      </c>
      <c r="J33" s="313">
        <f t="shared" si="4"/>
        <v>0</v>
      </c>
      <c r="K33" s="313">
        <f t="shared" si="5"/>
        <v>0</v>
      </c>
      <c r="L33" s="321"/>
    </row>
    <row r="34" spans="1:12" ht="15" customHeight="1" thickBot="1" x14ac:dyDescent="0.2">
      <c r="B34" s="311" t="s">
        <v>118</v>
      </c>
      <c r="C34" s="230"/>
      <c r="D34" s="232"/>
      <c r="E34" s="218"/>
      <c r="F34" s="218"/>
      <c r="G34" s="218"/>
      <c r="H34" s="219"/>
      <c r="I34" s="314">
        <f t="shared" si="3"/>
        <v>0</v>
      </c>
      <c r="J34" s="313">
        <f t="shared" si="4"/>
        <v>0</v>
      </c>
      <c r="K34" s="313">
        <f t="shared" si="5"/>
        <v>0</v>
      </c>
      <c r="L34" s="322"/>
    </row>
    <row r="35" spans="1:12" ht="30" customHeight="1" thickTop="1" thickBot="1" x14ac:dyDescent="0.2">
      <c r="B35" s="587" t="s">
        <v>119</v>
      </c>
      <c r="C35" s="587"/>
      <c r="D35" s="587"/>
      <c r="E35" s="587"/>
      <c r="F35" s="587"/>
      <c r="G35" s="587"/>
      <c r="H35" s="587"/>
      <c r="I35" s="595" t="s">
        <v>121</v>
      </c>
      <c r="J35" s="595"/>
      <c r="K35" s="316">
        <f>SUM(K23:K34)</f>
        <v>0</v>
      </c>
      <c r="L35" s="323">
        <f>SUM(L23:L34)</f>
        <v>0</v>
      </c>
    </row>
    <row r="36" spans="1:12" ht="24" customHeight="1" thickTop="1" thickBot="1" x14ac:dyDescent="0.2"/>
    <row r="37" spans="1:12" ht="30" customHeight="1" thickTop="1" thickBot="1" x14ac:dyDescent="0.2">
      <c r="A37" s="302">
        <f>A20+1</f>
        <v>3</v>
      </c>
      <c r="B37" s="305" t="s">
        <v>97</v>
      </c>
      <c r="C37" s="597"/>
      <c r="D37" s="598"/>
      <c r="E37" s="306" t="s">
        <v>98</v>
      </c>
      <c r="F37" s="307"/>
      <c r="G37" s="593">
        <f>VLOOKUP($A37,所要額調書!$A$13:$M$52,8,FALSE)</f>
        <v>0</v>
      </c>
      <c r="H37" s="594"/>
      <c r="I37" s="308" t="s">
        <v>136</v>
      </c>
      <c r="J37" s="591" t="str">
        <f>VLOOKUP($A37,所要額調書!$A$13:$M$52,10,FALSE)</f>
        <v/>
      </c>
      <c r="K37" s="592"/>
    </row>
    <row r="38" spans="1:12" ht="15" customHeight="1" thickTop="1" x14ac:dyDescent="0.15">
      <c r="B38" s="575" t="s">
        <v>120</v>
      </c>
      <c r="C38" s="582" t="s">
        <v>161</v>
      </c>
      <c r="D38" s="583"/>
      <c r="E38" s="583"/>
      <c r="F38" s="583"/>
      <c r="G38" s="583"/>
      <c r="H38" s="584"/>
      <c r="I38" s="574" t="s">
        <v>100</v>
      </c>
      <c r="J38" s="574" t="s">
        <v>101</v>
      </c>
      <c r="K38" s="585" t="s">
        <v>122</v>
      </c>
      <c r="L38" s="572" t="s">
        <v>248</v>
      </c>
    </row>
    <row r="39" spans="1:12" ht="23.25" thickBot="1" x14ac:dyDescent="0.2">
      <c r="B39" s="575"/>
      <c r="C39" s="429" t="s">
        <v>102</v>
      </c>
      <c r="D39" s="310" t="s">
        <v>103</v>
      </c>
      <c r="E39" s="429" t="s">
        <v>104</v>
      </c>
      <c r="F39" s="429" t="s">
        <v>105</v>
      </c>
      <c r="G39" s="429" t="s">
        <v>145</v>
      </c>
      <c r="H39" s="429" t="s">
        <v>106</v>
      </c>
      <c r="I39" s="596"/>
      <c r="J39" s="596"/>
      <c r="K39" s="574"/>
      <c r="L39" s="573"/>
    </row>
    <row r="40" spans="1:12" ht="15" customHeight="1" thickTop="1" x14ac:dyDescent="0.15">
      <c r="B40" s="311" t="s">
        <v>107</v>
      </c>
      <c r="C40" s="210"/>
      <c r="D40" s="211"/>
      <c r="E40" s="211"/>
      <c r="F40" s="212"/>
      <c r="G40" s="212"/>
      <c r="H40" s="213"/>
      <c r="I40" s="312">
        <f>SUM(C40:H40)</f>
        <v>0</v>
      </c>
      <c r="J40" s="313">
        <f>ROUNDDOWN(I40*$C$37,0)</f>
        <v>0</v>
      </c>
      <c r="K40" s="313">
        <f>MIN(J40,$J$37)</f>
        <v>0</v>
      </c>
      <c r="L40" s="320"/>
    </row>
    <row r="41" spans="1:12" ht="15" customHeight="1" x14ac:dyDescent="0.15">
      <c r="B41" s="311" t="s">
        <v>108</v>
      </c>
      <c r="C41" s="214"/>
      <c r="D41" s="208"/>
      <c r="E41" s="208"/>
      <c r="F41" s="209"/>
      <c r="G41" s="209"/>
      <c r="H41" s="215"/>
      <c r="I41" s="312">
        <f t="shared" ref="I41:I51" si="6">SUM(C41:H41)</f>
        <v>0</v>
      </c>
      <c r="J41" s="313">
        <f t="shared" ref="J41:J51" si="7">ROUNDDOWN(I41*$C$37,0)</f>
        <v>0</v>
      </c>
      <c r="K41" s="313">
        <f t="shared" ref="K41:K51" si="8">MIN(J41,$J$37)</f>
        <v>0</v>
      </c>
      <c r="L41" s="321"/>
    </row>
    <row r="42" spans="1:12" ht="15" customHeight="1" x14ac:dyDescent="0.15">
      <c r="B42" s="311" t="s">
        <v>109</v>
      </c>
      <c r="C42" s="214"/>
      <c r="D42" s="208"/>
      <c r="E42" s="208"/>
      <c r="F42" s="209"/>
      <c r="G42" s="209"/>
      <c r="H42" s="215"/>
      <c r="I42" s="312">
        <f t="shared" si="6"/>
        <v>0</v>
      </c>
      <c r="J42" s="313">
        <f t="shared" si="7"/>
        <v>0</v>
      </c>
      <c r="K42" s="313">
        <f t="shared" si="8"/>
        <v>0</v>
      </c>
      <c r="L42" s="321"/>
    </row>
    <row r="43" spans="1:12" ht="15" customHeight="1" x14ac:dyDescent="0.15">
      <c r="B43" s="311" t="s">
        <v>110</v>
      </c>
      <c r="C43" s="214"/>
      <c r="D43" s="208"/>
      <c r="E43" s="208"/>
      <c r="F43" s="209"/>
      <c r="G43" s="209"/>
      <c r="H43" s="215"/>
      <c r="I43" s="312">
        <f t="shared" si="6"/>
        <v>0</v>
      </c>
      <c r="J43" s="313">
        <f t="shared" si="7"/>
        <v>0</v>
      </c>
      <c r="K43" s="313">
        <f t="shared" si="8"/>
        <v>0</v>
      </c>
      <c r="L43" s="321"/>
    </row>
    <row r="44" spans="1:12" ht="15" customHeight="1" x14ac:dyDescent="0.15">
      <c r="B44" s="311" t="s">
        <v>111</v>
      </c>
      <c r="C44" s="214"/>
      <c r="D44" s="208"/>
      <c r="E44" s="208"/>
      <c r="F44" s="209"/>
      <c r="G44" s="209"/>
      <c r="H44" s="215"/>
      <c r="I44" s="312">
        <f t="shared" si="6"/>
        <v>0</v>
      </c>
      <c r="J44" s="313">
        <f t="shared" si="7"/>
        <v>0</v>
      </c>
      <c r="K44" s="313">
        <f t="shared" si="8"/>
        <v>0</v>
      </c>
      <c r="L44" s="321"/>
    </row>
    <row r="45" spans="1:12" ht="15" customHeight="1" x14ac:dyDescent="0.15">
      <c r="B45" s="311" t="s">
        <v>112</v>
      </c>
      <c r="C45" s="214"/>
      <c r="D45" s="208"/>
      <c r="E45" s="208"/>
      <c r="F45" s="209"/>
      <c r="G45" s="209"/>
      <c r="H45" s="215"/>
      <c r="I45" s="312">
        <f t="shared" si="6"/>
        <v>0</v>
      </c>
      <c r="J45" s="313">
        <f t="shared" si="7"/>
        <v>0</v>
      </c>
      <c r="K45" s="313">
        <f t="shared" si="8"/>
        <v>0</v>
      </c>
      <c r="L45" s="321"/>
    </row>
    <row r="46" spans="1:12" ht="15" customHeight="1" x14ac:dyDescent="0.15">
      <c r="B46" s="311" t="s">
        <v>113</v>
      </c>
      <c r="C46" s="214"/>
      <c r="D46" s="208"/>
      <c r="E46" s="208"/>
      <c r="F46" s="209"/>
      <c r="G46" s="209"/>
      <c r="H46" s="215"/>
      <c r="I46" s="312">
        <f t="shared" si="6"/>
        <v>0</v>
      </c>
      <c r="J46" s="313">
        <f t="shared" si="7"/>
        <v>0</v>
      </c>
      <c r="K46" s="313">
        <f t="shared" si="8"/>
        <v>0</v>
      </c>
      <c r="L46" s="321"/>
    </row>
    <row r="47" spans="1:12" ht="15" customHeight="1" x14ac:dyDescent="0.15">
      <c r="B47" s="311" t="s">
        <v>114</v>
      </c>
      <c r="C47" s="214"/>
      <c r="D47" s="208"/>
      <c r="E47" s="208"/>
      <c r="F47" s="209"/>
      <c r="G47" s="209"/>
      <c r="H47" s="215"/>
      <c r="I47" s="312">
        <f t="shared" si="6"/>
        <v>0</v>
      </c>
      <c r="J47" s="313">
        <f t="shared" si="7"/>
        <v>0</v>
      </c>
      <c r="K47" s="313">
        <f t="shared" si="8"/>
        <v>0</v>
      </c>
      <c r="L47" s="321"/>
    </row>
    <row r="48" spans="1:12" ht="15" customHeight="1" x14ac:dyDescent="0.15">
      <c r="B48" s="311" t="s">
        <v>115</v>
      </c>
      <c r="C48" s="214"/>
      <c r="D48" s="208"/>
      <c r="E48" s="208"/>
      <c r="F48" s="209"/>
      <c r="G48" s="209"/>
      <c r="H48" s="215"/>
      <c r="I48" s="312">
        <f t="shared" si="6"/>
        <v>0</v>
      </c>
      <c r="J48" s="313">
        <f t="shared" si="7"/>
        <v>0</v>
      </c>
      <c r="K48" s="313">
        <f t="shared" si="8"/>
        <v>0</v>
      </c>
      <c r="L48" s="321"/>
    </row>
    <row r="49" spans="1:12" ht="15" customHeight="1" x14ac:dyDescent="0.15">
      <c r="B49" s="311" t="s">
        <v>116</v>
      </c>
      <c r="C49" s="214"/>
      <c r="D49" s="208"/>
      <c r="E49" s="208"/>
      <c r="F49" s="209"/>
      <c r="G49" s="209"/>
      <c r="H49" s="215"/>
      <c r="I49" s="312">
        <f t="shared" si="6"/>
        <v>0</v>
      </c>
      <c r="J49" s="313">
        <f t="shared" si="7"/>
        <v>0</v>
      </c>
      <c r="K49" s="313">
        <f t="shared" si="8"/>
        <v>0</v>
      </c>
      <c r="L49" s="321"/>
    </row>
    <row r="50" spans="1:12" ht="15" customHeight="1" x14ac:dyDescent="0.15">
      <c r="B50" s="311" t="s">
        <v>117</v>
      </c>
      <c r="C50" s="214"/>
      <c r="D50" s="208"/>
      <c r="E50" s="208"/>
      <c r="F50" s="209"/>
      <c r="G50" s="209"/>
      <c r="H50" s="215"/>
      <c r="I50" s="312">
        <f t="shared" si="6"/>
        <v>0</v>
      </c>
      <c r="J50" s="313">
        <f t="shared" si="7"/>
        <v>0</v>
      </c>
      <c r="K50" s="313">
        <f t="shared" si="8"/>
        <v>0</v>
      </c>
      <c r="L50" s="321"/>
    </row>
    <row r="51" spans="1:12" ht="15" customHeight="1" thickBot="1" x14ac:dyDescent="0.2">
      <c r="B51" s="311" t="s">
        <v>118</v>
      </c>
      <c r="C51" s="216"/>
      <c r="D51" s="217"/>
      <c r="E51" s="217"/>
      <c r="F51" s="218"/>
      <c r="G51" s="218"/>
      <c r="H51" s="219"/>
      <c r="I51" s="314">
        <f t="shared" si="6"/>
        <v>0</v>
      </c>
      <c r="J51" s="313">
        <f t="shared" si="7"/>
        <v>0</v>
      </c>
      <c r="K51" s="313">
        <f t="shared" si="8"/>
        <v>0</v>
      </c>
      <c r="L51" s="322"/>
    </row>
    <row r="52" spans="1:12" ht="30" customHeight="1" thickTop="1" thickBot="1" x14ac:dyDescent="0.2">
      <c r="B52" s="587" t="s">
        <v>119</v>
      </c>
      <c r="C52" s="587"/>
      <c r="D52" s="587"/>
      <c r="E52" s="587"/>
      <c r="F52" s="587"/>
      <c r="G52" s="587"/>
      <c r="H52" s="587"/>
      <c r="I52" s="595" t="s">
        <v>121</v>
      </c>
      <c r="J52" s="595"/>
      <c r="K52" s="316">
        <f>SUM(K40:K51)</f>
        <v>0</v>
      </c>
      <c r="L52" s="323">
        <f>SUM(L40:L51)</f>
        <v>0</v>
      </c>
    </row>
    <row r="53" spans="1:12" ht="20.25" customHeight="1" thickTop="1" x14ac:dyDescent="0.15"/>
    <row r="54" spans="1:12" ht="26.25" customHeight="1" thickBot="1" x14ac:dyDescent="0.2">
      <c r="B54" s="428" t="s">
        <v>247</v>
      </c>
      <c r="C54" s="576">
        <f>申請書!G62</f>
        <v>0</v>
      </c>
      <c r="D54" s="577"/>
      <c r="E54" s="578"/>
      <c r="F54" s="578"/>
      <c r="G54" s="578"/>
      <c r="H54" s="578"/>
      <c r="I54" s="578"/>
      <c r="J54" s="578"/>
      <c r="K54" s="579"/>
    </row>
    <row r="55" spans="1:12" ht="30" customHeight="1" thickTop="1" thickBot="1" x14ac:dyDescent="0.2">
      <c r="A55" s="302">
        <f>A37+1</f>
        <v>4</v>
      </c>
      <c r="B55" s="317" t="s">
        <v>97</v>
      </c>
      <c r="C55" s="597"/>
      <c r="D55" s="598"/>
      <c r="E55" s="306" t="s">
        <v>98</v>
      </c>
      <c r="F55" s="307"/>
      <c r="G55" s="593">
        <f>VLOOKUP($A55,所要額調書!$A$13:$M$52,8,FALSE)</f>
        <v>0</v>
      </c>
      <c r="H55" s="594"/>
      <c r="I55" s="308" t="s">
        <v>136</v>
      </c>
      <c r="J55" s="591" t="str">
        <f>VLOOKUP($A55,所要額調書!$A$13:$M$52,10,FALSE)</f>
        <v/>
      </c>
      <c r="K55" s="592"/>
    </row>
    <row r="56" spans="1:12" ht="15" customHeight="1" thickTop="1" x14ac:dyDescent="0.15">
      <c r="B56" s="574" t="s">
        <v>120</v>
      </c>
      <c r="C56" s="582" t="s">
        <v>161</v>
      </c>
      <c r="D56" s="583"/>
      <c r="E56" s="583"/>
      <c r="F56" s="583"/>
      <c r="G56" s="583"/>
      <c r="H56" s="584"/>
      <c r="I56" s="574" t="s">
        <v>100</v>
      </c>
      <c r="J56" s="574" t="s">
        <v>101</v>
      </c>
      <c r="K56" s="585" t="s">
        <v>122</v>
      </c>
      <c r="L56" s="572" t="s">
        <v>248</v>
      </c>
    </row>
    <row r="57" spans="1:12" ht="23.25" thickBot="1" x14ac:dyDescent="0.2">
      <c r="B57" s="575"/>
      <c r="C57" s="429" t="s">
        <v>102</v>
      </c>
      <c r="D57" s="310" t="s">
        <v>103</v>
      </c>
      <c r="E57" s="429" t="s">
        <v>104</v>
      </c>
      <c r="F57" s="429" t="s">
        <v>105</v>
      </c>
      <c r="G57" s="429" t="s">
        <v>145</v>
      </c>
      <c r="H57" s="429" t="s">
        <v>106</v>
      </c>
      <c r="I57" s="596"/>
      <c r="J57" s="596"/>
      <c r="K57" s="574"/>
      <c r="L57" s="573"/>
    </row>
    <row r="58" spans="1:12" ht="15" customHeight="1" thickTop="1" x14ac:dyDescent="0.15">
      <c r="B58" s="311" t="s">
        <v>107</v>
      </c>
      <c r="C58" s="210"/>
      <c r="D58" s="211"/>
      <c r="E58" s="233"/>
      <c r="F58" s="236"/>
      <c r="G58" s="212"/>
      <c r="H58" s="213"/>
      <c r="I58" s="312">
        <f>SUM(C58:H58)</f>
        <v>0</v>
      </c>
      <c r="J58" s="313">
        <f>ROUNDDOWN(I58*$C$55,0)</f>
        <v>0</v>
      </c>
      <c r="K58" s="313">
        <f>MIN(J58,$J$55)</f>
        <v>0</v>
      </c>
      <c r="L58" s="320"/>
    </row>
    <row r="59" spans="1:12" ht="15" customHeight="1" x14ac:dyDescent="0.15">
      <c r="B59" s="311" t="s">
        <v>108</v>
      </c>
      <c r="C59" s="214"/>
      <c r="D59" s="208"/>
      <c r="E59" s="234"/>
      <c r="F59" s="237"/>
      <c r="G59" s="209"/>
      <c r="H59" s="215"/>
      <c r="I59" s="312">
        <f t="shared" ref="I59:I69" si="9">SUM(C59:H59)</f>
        <v>0</v>
      </c>
      <c r="J59" s="313">
        <f t="shared" ref="J59:J69" si="10">ROUNDDOWN(I59*$C$55,0)</f>
        <v>0</v>
      </c>
      <c r="K59" s="313">
        <f t="shared" ref="K59:K69" si="11">MIN(J59,$J$55)</f>
        <v>0</v>
      </c>
      <c r="L59" s="321"/>
    </row>
    <row r="60" spans="1:12" ht="15" customHeight="1" x14ac:dyDescent="0.15">
      <c r="B60" s="311" t="s">
        <v>109</v>
      </c>
      <c r="C60" s="214"/>
      <c r="D60" s="208"/>
      <c r="E60" s="234"/>
      <c r="F60" s="237"/>
      <c r="G60" s="209"/>
      <c r="H60" s="215"/>
      <c r="I60" s="312">
        <f t="shared" si="9"/>
        <v>0</v>
      </c>
      <c r="J60" s="313">
        <f t="shared" si="10"/>
        <v>0</v>
      </c>
      <c r="K60" s="313">
        <f t="shared" si="11"/>
        <v>0</v>
      </c>
      <c r="L60" s="321"/>
    </row>
    <row r="61" spans="1:12" ht="15" customHeight="1" x14ac:dyDescent="0.15">
      <c r="B61" s="311" t="s">
        <v>110</v>
      </c>
      <c r="C61" s="214"/>
      <c r="D61" s="208"/>
      <c r="E61" s="234"/>
      <c r="F61" s="237"/>
      <c r="G61" s="209"/>
      <c r="H61" s="215"/>
      <c r="I61" s="312">
        <f t="shared" si="9"/>
        <v>0</v>
      </c>
      <c r="J61" s="313">
        <f t="shared" si="10"/>
        <v>0</v>
      </c>
      <c r="K61" s="313">
        <f t="shared" si="11"/>
        <v>0</v>
      </c>
      <c r="L61" s="321"/>
    </row>
    <row r="62" spans="1:12" ht="15" customHeight="1" x14ac:dyDescent="0.15">
      <c r="B62" s="311" t="s">
        <v>111</v>
      </c>
      <c r="C62" s="214"/>
      <c r="D62" s="208"/>
      <c r="E62" s="234"/>
      <c r="F62" s="237"/>
      <c r="G62" s="209"/>
      <c r="H62" s="215"/>
      <c r="I62" s="312">
        <f t="shared" si="9"/>
        <v>0</v>
      </c>
      <c r="J62" s="313">
        <f t="shared" si="10"/>
        <v>0</v>
      </c>
      <c r="K62" s="313">
        <f t="shared" si="11"/>
        <v>0</v>
      </c>
      <c r="L62" s="321"/>
    </row>
    <row r="63" spans="1:12" ht="15" customHeight="1" x14ac:dyDescent="0.15">
      <c r="B63" s="311" t="s">
        <v>112</v>
      </c>
      <c r="C63" s="214"/>
      <c r="D63" s="208"/>
      <c r="E63" s="234"/>
      <c r="F63" s="237"/>
      <c r="G63" s="209"/>
      <c r="H63" s="215"/>
      <c r="I63" s="312">
        <f t="shared" si="9"/>
        <v>0</v>
      </c>
      <c r="J63" s="313">
        <f t="shared" si="10"/>
        <v>0</v>
      </c>
      <c r="K63" s="313">
        <f t="shared" si="11"/>
        <v>0</v>
      </c>
      <c r="L63" s="321"/>
    </row>
    <row r="64" spans="1:12" ht="15" customHeight="1" x14ac:dyDescent="0.15">
      <c r="B64" s="311" t="s">
        <v>113</v>
      </c>
      <c r="C64" s="214"/>
      <c r="D64" s="208"/>
      <c r="E64" s="234"/>
      <c r="F64" s="237"/>
      <c r="G64" s="209"/>
      <c r="H64" s="215"/>
      <c r="I64" s="312">
        <f t="shared" si="9"/>
        <v>0</v>
      </c>
      <c r="J64" s="313">
        <f t="shared" si="10"/>
        <v>0</v>
      </c>
      <c r="K64" s="313">
        <f t="shared" si="11"/>
        <v>0</v>
      </c>
      <c r="L64" s="321"/>
    </row>
    <row r="65" spans="1:12" ht="15" customHeight="1" x14ac:dyDescent="0.15">
      <c r="B65" s="311" t="s">
        <v>114</v>
      </c>
      <c r="C65" s="214"/>
      <c r="D65" s="208"/>
      <c r="E65" s="234"/>
      <c r="F65" s="237"/>
      <c r="G65" s="209"/>
      <c r="H65" s="215"/>
      <c r="I65" s="312">
        <f t="shared" si="9"/>
        <v>0</v>
      </c>
      <c r="J65" s="313">
        <f t="shared" si="10"/>
        <v>0</v>
      </c>
      <c r="K65" s="313">
        <f>MIN(J65,$J$55)</f>
        <v>0</v>
      </c>
      <c r="L65" s="321"/>
    </row>
    <row r="66" spans="1:12" ht="15" customHeight="1" x14ac:dyDescent="0.15">
      <c r="B66" s="311" t="s">
        <v>115</v>
      </c>
      <c r="C66" s="214"/>
      <c r="D66" s="208"/>
      <c r="E66" s="234"/>
      <c r="F66" s="237"/>
      <c r="G66" s="209"/>
      <c r="H66" s="215"/>
      <c r="I66" s="312">
        <f t="shared" si="9"/>
        <v>0</v>
      </c>
      <c r="J66" s="313">
        <f t="shared" si="10"/>
        <v>0</v>
      </c>
      <c r="K66" s="313">
        <f t="shared" si="11"/>
        <v>0</v>
      </c>
      <c r="L66" s="321"/>
    </row>
    <row r="67" spans="1:12" ht="15" customHeight="1" x14ac:dyDescent="0.15">
      <c r="B67" s="311" t="s">
        <v>116</v>
      </c>
      <c r="C67" s="214"/>
      <c r="D67" s="208"/>
      <c r="E67" s="234"/>
      <c r="F67" s="237"/>
      <c r="G67" s="209"/>
      <c r="H67" s="215"/>
      <c r="I67" s="312">
        <f t="shared" si="9"/>
        <v>0</v>
      </c>
      <c r="J67" s="313">
        <f t="shared" si="10"/>
        <v>0</v>
      </c>
      <c r="K67" s="313">
        <f t="shared" si="11"/>
        <v>0</v>
      </c>
      <c r="L67" s="321"/>
    </row>
    <row r="68" spans="1:12" ht="15" customHeight="1" x14ac:dyDescent="0.15">
      <c r="B68" s="311" t="s">
        <v>117</v>
      </c>
      <c r="C68" s="214"/>
      <c r="D68" s="208"/>
      <c r="E68" s="234"/>
      <c r="F68" s="237"/>
      <c r="G68" s="209"/>
      <c r="H68" s="215"/>
      <c r="I68" s="312">
        <f t="shared" si="9"/>
        <v>0</v>
      </c>
      <c r="J68" s="313">
        <f t="shared" si="10"/>
        <v>0</v>
      </c>
      <c r="K68" s="313">
        <f t="shared" si="11"/>
        <v>0</v>
      </c>
      <c r="L68" s="321"/>
    </row>
    <row r="69" spans="1:12" ht="15" customHeight="1" thickBot="1" x14ac:dyDescent="0.2">
      <c r="B69" s="311" t="s">
        <v>118</v>
      </c>
      <c r="C69" s="216"/>
      <c r="D69" s="217"/>
      <c r="E69" s="235"/>
      <c r="F69" s="238"/>
      <c r="G69" s="218"/>
      <c r="H69" s="219"/>
      <c r="I69" s="314">
        <f t="shared" si="9"/>
        <v>0</v>
      </c>
      <c r="J69" s="313">
        <f t="shared" si="10"/>
        <v>0</v>
      </c>
      <c r="K69" s="313">
        <f t="shared" si="11"/>
        <v>0</v>
      </c>
      <c r="L69" s="322"/>
    </row>
    <row r="70" spans="1:12" ht="30" customHeight="1" thickTop="1" thickBot="1" x14ac:dyDescent="0.2">
      <c r="B70" s="587" t="s">
        <v>119</v>
      </c>
      <c r="C70" s="587"/>
      <c r="D70" s="587"/>
      <c r="E70" s="587"/>
      <c r="F70" s="587"/>
      <c r="G70" s="587"/>
      <c r="H70" s="587"/>
      <c r="I70" s="595" t="s">
        <v>121</v>
      </c>
      <c r="J70" s="595"/>
      <c r="K70" s="316">
        <f>SUM(K58:K69)</f>
        <v>0</v>
      </c>
      <c r="L70" s="323">
        <f>SUM(L58:L69)</f>
        <v>0</v>
      </c>
    </row>
    <row r="71" spans="1:12" ht="24" customHeight="1" thickTop="1" thickBot="1" x14ac:dyDescent="0.2"/>
    <row r="72" spans="1:12" ht="30" customHeight="1" thickTop="1" thickBot="1" x14ac:dyDescent="0.2">
      <c r="A72" s="302">
        <f>A55+1</f>
        <v>5</v>
      </c>
      <c r="B72" s="318" t="s">
        <v>97</v>
      </c>
      <c r="C72" s="597"/>
      <c r="D72" s="598"/>
      <c r="E72" s="306" t="s">
        <v>98</v>
      </c>
      <c r="F72" s="307"/>
      <c r="G72" s="593">
        <f>VLOOKUP($A72,所要額調書!$A$13:$M$52,8,FALSE)</f>
        <v>0</v>
      </c>
      <c r="H72" s="594"/>
      <c r="I72" s="308" t="s">
        <v>136</v>
      </c>
      <c r="J72" s="591" t="str">
        <f>VLOOKUP($A72,所要額調書!$A$13:$M$52,10,FALSE)</f>
        <v/>
      </c>
      <c r="K72" s="592"/>
    </row>
    <row r="73" spans="1:12" ht="15" customHeight="1" thickTop="1" x14ac:dyDescent="0.15">
      <c r="B73" s="574" t="s">
        <v>120</v>
      </c>
      <c r="C73" s="582" t="s">
        <v>161</v>
      </c>
      <c r="D73" s="583"/>
      <c r="E73" s="583"/>
      <c r="F73" s="583"/>
      <c r="G73" s="583"/>
      <c r="H73" s="584"/>
      <c r="I73" s="574" t="s">
        <v>100</v>
      </c>
      <c r="J73" s="574" t="s">
        <v>101</v>
      </c>
      <c r="K73" s="585" t="s">
        <v>122</v>
      </c>
      <c r="L73" s="572" t="s">
        <v>248</v>
      </c>
    </row>
    <row r="74" spans="1:12" ht="23.25" thickBot="1" x14ac:dyDescent="0.2">
      <c r="B74" s="575"/>
      <c r="C74" s="429" t="s">
        <v>102</v>
      </c>
      <c r="D74" s="310" t="s">
        <v>103</v>
      </c>
      <c r="E74" s="429" t="s">
        <v>104</v>
      </c>
      <c r="F74" s="429" t="s">
        <v>105</v>
      </c>
      <c r="G74" s="429" t="s">
        <v>145</v>
      </c>
      <c r="H74" s="429" t="s">
        <v>106</v>
      </c>
      <c r="I74" s="596"/>
      <c r="J74" s="596"/>
      <c r="K74" s="574"/>
      <c r="L74" s="573"/>
    </row>
    <row r="75" spans="1:12" ht="15" customHeight="1" thickTop="1" x14ac:dyDescent="0.15">
      <c r="B75" s="311" t="s">
        <v>107</v>
      </c>
      <c r="C75" s="210"/>
      <c r="D75" s="211"/>
      <c r="E75" s="212"/>
      <c r="F75" s="233"/>
      <c r="G75" s="231"/>
      <c r="H75" s="213"/>
      <c r="I75" s="312">
        <f>SUM(C75:H75)</f>
        <v>0</v>
      </c>
      <c r="J75" s="313">
        <f>ROUNDDOWN(I75*$C$72,0)</f>
        <v>0</v>
      </c>
      <c r="K75" s="313">
        <f>MIN(J75,$J$72)</f>
        <v>0</v>
      </c>
      <c r="L75" s="320"/>
    </row>
    <row r="76" spans="1:12" ht="15" customHeight="1" x14ac:dyDescent="0.15">
      <c r="B76" s="311" t="s">
        <v>108</v>
      </c>
      <c r="C76" s="214"/>
      <c r="D76" s="208"/>
      <c r="E76" s="209"/>
      <c r="F76" s="234"/>
      <c r="G76" s="209"/>
      <c r="H76" s="215"/>
      <c r="I76" s="312">
        <f t="shared" ref="I76:I86" si="12">SUM(C76:H76)</f>
        <v>0</v>
      </c>
      <c r="J76" s="313">
        <f t="shared" ref="J76:J86" si="13">ROUNDDOWN(I76*$C$72,0)</f>
        <v>0</v>
      </c>
      <c r="K76" s="313">
        <f t="shared" ref="K76:K86" si="14">MIN(J76,$J$72)</f>
        <v>0</v>
      </c>
      <c r="L76" s="321"/>
    </row>
    <row r="77" spans="1:12" ht="15" customHeight="1" x14ac:dyDescent="0.15">
      <c r="B77" s="311" t="s">
        <v>109</v>
      </c>
      <c r="C77" s="214"/>
      <c r="D77" s="208"/>
      <c r="E77" s="209"/>
      <c r="F77" s="234"/>
      <c r="G77" s="209"/>
      <c r="H77" s="215"/>
      <c r="I77" s="312">
        <f t="shared" si="12"/>
        <v>0</v>
      </c>
      <c r="J77" s="313">
        <f t="shared" si="13"/>
        <v>0</v>
      </c>
      <c r="K77" s="313">
        <f t="shared" si="14"/>
        <v>0</v>
      </c>
      <c r="L77" s="321"/>
    </row>
    <row r="78" spans="1:12" ht="15" customHeight="1" x14ac:dyDescent="0.15">
      <c r="B78" s="311" t="s">
        <v>110</v>
      </c>
      <c r="C78" s="214"/>
      <c r="D78" s="208"/>
      <c r="E78" s="209"/>
      <c r="F78" s="234"/>
      <c r="G78" s="209"/>
      <c r="H78" s="215"/>
      <c r="I78" s="312">
        <f t="shared" si="12"/>
        <v>0</v>
      </c>
      <c r="J78" s="313">
        <f t="shared" si="13"/>
        <v>0</v>
      </c>
      <c r="K78" s="313">
        <f t="shared" si="14"/>
        <v>0</v>
      </c>
      <c r="L78" s="321"/>
    </row>
    <row r="79" spans="1:12" ht="15" customHeight="1" x14ac:dyDescent="0.15">
      <c r="B79" s="311" t="s">
        <v>111</v>
      </c>
      <c r="C79" s="214"/>
      <c r="D79" s="208"/>
      <c r="E79" s="209"/>
      <c r="F79" s="234"/>
      <c r="G79" s="209"/>
      <c r="H79" s="215"/>
      <c r="I79" s="312">
        <f t="shared" si="12"/>
        <v>0</v>
      </c>
      <c r="J79" s="313">
        <f t="shared" si="13"/>
        <v>0</v>
      </c>
      <c r="K79" s="313">
        <f t="shared" si="14"/>
        <v>0</v>
      </c>
      <c r="L79" s="321"/>
    </row>
    <row r="80" spans="1:12" ht="15" customHeight="1" x14ac:dyDescent="0.15">
      <c r="B80" s="311" t="s">
        <v>112</v>
      </c>
      <c r="C80" s="214"/>
      <c r="D80" s="208"/>
      <c r="E80" s="209"/>
      <c r="F80" s="234"/>
      <c r="G80" s="209"/>
      <c r="H80" s="215"/>
      <c r="I80" s="312">
        <f t="shared" si="12"/>
        <v>0</v>
      </c>
      <c r="J80" s="313">
        <f t="shared" si="13"/>
        <v>0</v>
      </c>
      <c r="K80" s="313">
        <f t="shared" si="14"/>
        <v>0</v>
      </c>
      <c r="L80" s="321"/>
    </row>
    <row r="81" spans="1:12" ht="15" customHeight="1" x14ac:dyDescent="0.15">
      <c r="B81" s="311" t="s">
        <v>113</v>
      </c>
      <c r="C81" s="214"/>
      <c r="D81" s="208"/>
      <c r="E81" s="209"/>
      <c r="F81" s="234"/>
      <c r="G81" s="209"/>
      <c r="H81" s="215"/>
      <c r="I81" s="312">
        <f t="shared" si="12"/>
        <v>0</v>
      </c>
      <c r="J81" s="313">
        <f t="shared" si="13"/>
        <v>0</v>
      </c>
      <c r="K81" s="313">
        <f t="shared" si="14"/>
        <v>0</v>
      </c>
      <c r="L81" s="321"/>
    </row>
    <row r="82" spans="1:12" ht="15" customHeight="1" x14ac:dyDescent="0.15">
      <c r="B82" s="311" t="s">
        <v>114</v>
      </c>
      <c r="C82" s="214"/>
      <c r="D82" s="208"/>
      <c r="E82" s="209"/>
      <c r="F82" s="234"/>
      <c r="G82" s="209"/>
      <c r="H82" s="215"/>
      <c r="I82" s="312">
        <f t="shared" si="12"/>
        <v>0</v>
      </c>
      <c r="J82" s="313">
        <f t="shared" si="13"/>
        <v>0</v>
      </c>
      <c r="K82" s="313">
        <f t="shared" si="14"/>
        <v>0</v>
      </c>
      <c r="L82" s="321"/>
    </row>
    <row r="83" spans="1:12" ht="15" customHeight="1" x14ac:dyDescent="0.15">
      <c r="B83" s="311" t="s">
        <v>115</v>
      </c>
      <c r="C83" s="214"/>
      <c r="D83" s="208"/>
      <c r="E83" s="209"/>
      <c r="F83" s="234"/>
      <c r="G83" s="209"/>
      <c r="H83" s="215"/>
      <c r="I83" s="312">
        <f t="shared" si="12"/>
        <v>0</v>
      </c>
      <c r="J83" s="313">
        <f t="shared" si="13"/>
        <v>0</v>
      </c>
      <c r="K83" s="313">
        <f t="shared" si="14"/>
        <v>0</v>
      </c>
      <c r="L83" s="321"/>
    </row>
    <row r="84" spans="1:12" ht="15" customHeight="1" x14ac:dyDescent="0.15">
      <c r="B84" s="311" t="s">
        <v>116</v>
      </c>
      <c r="C84" s="214"/>
      <c r="D84" s="208"/>
      <c r="E84" s="209"/>
      <c r="F84" s="234"/>
      <c r="G84" s="209"/>
      <c r="H84" s="215"/>
      <c r="I84" s="312">
        <f t="shared" si="12"/>
        <v>0</v>
      </c>
      <c r="J84" s="313">
        <f t="shared" si="13"/>
        <v>0</v>
      </c>
      <c r="K84" s="313">
        <f t="shared" si="14"/>
        <v>0</v>
      </c>
      <c r="L84" s="321"/>
    </row>
    <row r="85" spans="1:12" ht="15" customHeight="1" x14ac:dyDescent="0.15">
      <c r="B85" s="311" t="s">
        <v>117</v>
      </c>
      <c r="C85" s="214"/>
      <c r="D85" s="208"/>
      <c r="E85" s="209"/>
      <c r="F85" s="234"/>
      <c r="G85" s="209"/>
      <c r="H85" s="215"/>
      <c r="I85" s="312">
        <f t="shared" si="12"/>
        <v>0</v>
      </c>
      <c r="J85" s="313">
        <f t="shared" si="13"/>
        <v>0</v>
      </c>
      <c r="K85" s="313">
        <f t="shared" si="14"/>
        <v>0</v>
      </c>
      <c r="L85" s="321"/>
    </row>
    <row r="86" spans="1:12" ht="15" customHeight="1" thickBot="1" x14ac:dyDescent="0.2">
      <c r="B86" s="311" t="s">
        <v>118</v>
      </c>
      <c r="C86" s="216"/>
      <c r="D86" s="217"/>
      <c r="E86" s="218"/>
      <c r="F86" s="235"/>
      <c r="G86" s="232"/>
      <c r="H86" s="219"/>
      <c r="I86" s="314">
        <f t="shared" si="12"/>
        <v>0</v>
      </c>
      <c r="J86" s="313">
        <f t="shared" si="13"/>
        <v>0</v>
      </c>
      <c r="K86" s="313">
        <f t="shared" si="14"/>
        <v>0</v>
      </c>
      <c r="L86" s="322"/>
    </row>
    <row r="87" spans="1:12" ht="30" customHeight="1" thickTop="1" thickBot="1" x14ac:dyDescent="0.2">
      <c r="B87" s="587" t="s">
        <v>119</v>
      </c>
      <c r="C87" s="587"/>
      <c r="D87" s="587"/>
      <c r="E87" s="587"/>
      <c r="F87" s="587"/>
      <c r="G87" s="587"/>
      <c r="H87" s="587"/>
      <c r="I87" s="595" t="s">
        <v>121</v>
      </c>
      <c r="J87" s="595"/>
      <c r="K87" s="316">
        <f>SUM(K75:K86)</f>
        <v>0</v>
      </c>
      <c r="L87" s="323">
        <f>SUM(L75:L86)</f>
        <v>0</v>
      </c>
    </row>
    <row r="88" spans="1:12" ht="24" customHeight="1" thickTop="1" thickBot="1" x14ac:dyDescent="0.2"/>
    <row r="89" spans="1:12" ht="30" customHeight="1" thickTop="1" thickBot="1" x14ac:dyDescent="0.2">
      <c r="A89" s="302">
        <f>A72+1</f>
        <v>6</v>
      </c>
      <c r="B89" s="318" t="s">
        <v>97</v>
      </c>
      <c r="C89" s="597"/>
      <c r="D89" s="598"/>
      <c r="E89" s="306" t="s">
        <v>98</v>
      </c>
      <c r="F89" s="307"/>
      <c r="G89" s="593">
        <f>VLOOKUP($A89,所要額調書!$A$13:$M$52,8,FALSE)</f>
        <v>0</v>
      </c>
      <c r="H89" s="594"/>
      <c r="I89" s="308" t="s">
        <v>136</v>
      </c>
      <c r="J89" s="591" t="str">
        <f>VLOOKUP($A89,所要額調書!$A$13:$M$52,10,FALSE)</f>
        <v/>
      </c>
      <c r="K89" s="592"/>
    </row>
    <row r="90" spans="1:12" ht="15" customHeight="1" thickTop="1" x14ac:dyDescent="0.15">
      <c r="B90" s="574" t="s">
        <v>120</v>
      </c>
      <c r="C90" s="582" t="s">
        <v>161</v>
      </c>
      <c r="D90" s="583"/>
      <c r="E90" s="583"/>
      <c r="F90" s="583"/>
      <c r="G90" s="583"/>
      <c r="H90" s="584"/>
      <c r="I90" s="574" t="s">
        <v>100</v>
      </c>
      <c r="J90" s="574" t="s">
        <v>101</v>
      </c>
      <c r="K90" s="585" t="s">
        <v>122</v>
      </c>
      <c r="L90" s="572" t="s">
        <v>248</v>
      </c>
    </row>
    <row r="91" spans="1:12" ht="23.25" thickBot="1" x14ac:dyDescent="0.2">
      <c r="B91" s="575"/>
      <c r="C91" s="429" t="s">
        <v>102</v>
      </c>
      <c r="D91" s="310" t="s">
        <v>103</v>
      </c>
      <c r="E91" s="429" t="s">
        <v>104</v>
      </c>
      <c r="F91" s="429" t="s">
        <v>105</v>
      </c>
      <c r="G91" s="429" t="s">
        <v>145</v>
      </c>
      <c r="H91" s="429" t="s">
        <v>106</v>
      </c>
      <c r="I91" s="596"/>
      <c r="J91" s="596"/>
      <c r="K91" s="574"/>
      <c r="L91" s="573"/>
    </row>
    <row r="92" spans="1:12" ht="15" customHeight="1" thickTop="1" x14ac:dyDescent="0.15">
      <c r="B92" s="311" t="s">
        <v>107</v>
      </c>
      <c r="C92" s="210"/>
      <c r="D92" s="211"/>
      <c r="E92" s="212"/>
      <c r="F92" s="212"/>
      <c r="G92" s="212"/>
      <c r="H92" s="239"/>
      <c r="I92" s="312">
        <f>SUM(C92:H92)</f>
        <v>0</v>
      </c>
      <c r="J92" s="313">
        <f>ROUNDDOWN(I92*$C$89,0)</f>
        <v>0</v>
      </c>
      <c r="K92" s="313">
        <f>MIN(J92,$J$89)</f>
        <v>0</v>
      </c>
      <c r="L92" s="320"/>
    </row>
    <row r="93" spans="1:12" ht="15" customHeight="1" x14ac:dyDescent="0.15">
      <c r="B93" s="311" t="s">
        <v>108</v>
      </c>
      <c r="C93" s="214"/>
      <c r="D93" s="208"/>
      <c r="E93" s="209"/>
      <c r="F93" s="209"/>
      <c r="G93" s="209"/>
      <c r="H93" s="240"/>
      <c r="I93" s="312">
        <f t="shared" ref="I93:I103" si="15">SUM(C93:H93)</f>
        <v>0</v>
      </c>
      <c r="J93" s="313">
        <f t="shared" ref="J93:J103" si="16">ROUNDDOWN(I93*$C$89,0)</f>
        <v>0</v>
      </c>
      <c r="K93" s="313">
        <f t="shared" ref="K93:K103" si="17">MIN(J93,$J$89)</f>
        <v>0</v>
      </c>
      <c r="L93" s="321"/>
    </row>
    <row r="94" spans="1:12" ht="15" customHeight="1" x14ac:dyDescent="0.15">
      <c r="B94" s="311" t="s">
        <v>109</v>
      </c>
      <c r="C94" s="214"/>
      <c r="D94" s="208"/>
      <c r="E94" s="209"/>
      <c r="F94" s="209"/>
      <c r="G94" s="209"/>
      <c r="H94" s="240"/>
      <c r="I94" s="312">
        <f t="shared" si="15"/>
        <v>0</v>
      </c>
      <c r="J94" s="313">
        <f t="shared" si="16"/>
        <v>0</v>
      </c>
      <c r="K94" s="313">
        <f t="shared" si="17"/>
        <v>0</v>
      </c>
      <c r="L94" s="321"/>
    </row>
    <row r="95" spans="1:12" ht="15" customHeight="1" x14ac:dyDescent="0.15">
      <c r="B95" s="311" t="s">
        <v>110</v>
      </c>
      <c r="C95" s="214"/>
      <c r="D95" s="208"/>
      <c r="E95" s="209"/>
      <c r="F95" s="209"/>
      <c r="G95" s="209"/>
      <c r="H95" s="240"/>
      <c r="I95" s="312">
        <f t="shared" si="15"/>
        <v>0</v>
      </c>
      <c r="J95" s="313">
        <f t="shared" si="16"/>
        <v>0</v>
      </c>
      <c r="K95" s="313">
        <f t="shared" si="17"/>
        <v>0</v>
      </c>
      <c r="L95" s="321"/>
    </row>
    <row r="96" spans="1:12" ht="15" customHeight="1" x14ac:dyDescent="0.15">
      <c r="B96" s="311" t="s">
        <v>111</v>
      </c>
      <c r="C96" s="214"/>
      <c r="D96" s="208"/>
      <c r="E96" s="209"/>
      <c r="F96" s="209"/>
      <c r="G96" s="209"/>
      <c r="H96" s="240"/>
      <c r="I96" s="312">
        <f t="shared" si="15"/>
        <v>0</v>
      </c>
      <c r="J96" s="313">
        <f t="shared" si="16"/>
        <v>0</v>
      </c>
      <c r="K96" s="313">
        <f t="shared" si="17"/>
        <v>0</v>
      </c>
      <c r="L96" s="321"/>
    </row>
    <row r="97" spans="1:12" ht="15" customHeight="1" x14ac:dyDescent="0.15">
      <c r="B97" s="311" t="s">
        <v>112</v>
      </c>
      <c r="C97" s="214"/>
      <c r="D97" s="208"/>
      <c r="E97" s="209"/>
      <c r="F97" s="209"/>
      <c r="G97" s="209"/>
      <c r="H97" s="240"/>
      <c r="I97" s="312">
        <f t="shared" si="15"/>
        <v>0</v>
      </c>
      <c r="J97" s="313">
        <f t="shared" si="16"/>
        <v>0</v>
      </c>
      <c r="K97" s="313">
        <f t="shared" si="17"/>
        <v>0</v>
      </c>
      <c r="L97" s="321"/>
    </row>
    <row r="98" spans="1:12" ht="15" customHeight="1" x14ac:dyDescent="0.15">
      <c r="B98" s="311" t="s">
        <v>113</v>
      </c>
      <c r="C98" s="214"/>
      <c r="D98" s="208"/>
      <c r="E98" s="209"/>
      <c r="F98" s="209"/>
      <c r="G98" s="209"/>
      <c r="H98" s="240"/>
      <c r="I98" s="312">
        <f t="shared" si="15"/>
        <v>0</v>
      </c>
      <c r="J98" s="313">
        <f t="shared" si="16"/>
        <v>0</v>
      </c>
      <c r="K98" s="313">
        <f>MIN(J98,$J$89)</f>
        <v>0</v>
      </c>
      <c r="L98" s="321"/>
    </row>
    <row r="99" spans="1:12" ht="15" customHeight="1" x14ac:dyDescent="0.15">
      <c r="B99" s="311" t="s">
        <v>114</v>
      </c>
      <c r="C99" s="214"/>
      <c r="D99" s="208"/>
      <c r="E99" s="209"/>
      <c r="F99" s="209"/>
      <c r="G99" s="209"/>
      <c r="H99" s="240"/>
      <c r="I99" s="312">
        <f t="shared" si="15"/>
        <v>0</v>
      </c>
      <c r="J99" s="313">
        <f t="shared" si="16"/>
        <v>0</v>
      </c>
      <c r="K99" s="313">
        <f t="shared" si="17"/>
        <v>0</v>
      </c>
      <c r="L99" s="321"/>
    </row>
    <row r="100" spans="1:12" ht="15" customHeight="1" x14ac:dyDescent="0.15">
      <c r="B100" s="311" t="s">
        <v>115</v>
      </c>
      <c r="C100" s="214"/>
      <c r="D100" s="208"/>
      <c r="E100" s="209"/>
      <c r="F100" s="209"/>
      <c r="G100" s="209"/>
      <c r="H100" s="240"/>
      <c r="I100" s="312">
        <f t="shared" si="15"/>
        <v>0</v>
      </c>
      <c r="J100" s="313">
        <f t="shared" si="16"/>
        <v>0</v>
      </c>
      <c r="K100" s="313">
        <f t="shared" si="17"/>
        <v>0</v>
      </c>
      <c r="L100" s="321"/>
    </row>
    <row r="101" spans="1:12" ht="15" customHeight="1" x14ac:dyDescent="0.15">
      <c r="B101" s="311" t="s">
        <v>116</v>
      </c>
      <c r="C101" s="214"/>
      <c r="D101" s="208"/>
      <c r="E101" s="209"/>
      <c r="F101" s="209"/>
      <c r="G101" s="209"/>
      <c r="H101" s="240"/>
      <c r="I101" s="312">
        <f t="shared" si="15"/>
        <v>0</v>
      </c>
      <c r="J101" s="313">
        <f t="shared" si="16"/>
        <v>0</v>
      </c>
      <c r="K101" s="313">
        <f t="shared" si="17"/>
        <v>0</v>
      </c>
      <c r="L101" s="321"/>
    </row>
    <row r="102" spans="1:12" ht="15" customHeight="1" x14ac:dyDescent="0.15">
      <c r="B102" s="311" t="s">
        <v>117</v>
      </c>
      <c r="C102" s="214"/>
      <c r="D102" s="208"/>
      <c r="E102" s="209"/>
      <c r="F102" s="209"/>
      <c r="G102" s="209"/>
      <c r="H102" s="240"/>
      <c r="I102" s="312">
        <f t="shared" si="15"/>
        <v>0</v>
      </c>
      <c r="J102" s="313">
        <f t="shared" si="16"/>
        <v>0</v>
      </c>
      <c r="K102" s="313">
        <f t="shared" si="17"/>
        <v>0</v>
      </c>
      <c r="L102" s="321"/>
    </row>
    <row r="103" spans="1:12" ht="15" customHeight="1" thickBot="1" x14ac:dyDescent="0.2">
      <c r="B103" s="311" t="s">
        <v>118</v>
      </c>
      <c r="C103" s="216"/>
      <c r="D103" s="217"/>
      <c r="E103" s="218"/>
      <c r="F103" s="218"/>
      <c r="G103" s="218"/>
      <c r="H103" s="241"/>
      <c r="I103" s="314">
        <f t="shared" si="15"/>
        <v>0</v>
      </c>
      <c r="J103" s="313">
        <f t="shared" si="16"/>
        <v>0</v>
      </c>
      <c r="K103" s="313">
        <f t="shared" si="17"/>
        <v>0</v>
      </c>
      <c r="L103" s="322"/>
    </row>
    <row r="104" spans="1:12" ht="30" customHeight="1" thickTop="1" thickBot="1" x14ac:dyDescent="0.2">
      <c r="B104" s="587" t="s">
        <v>119</v>
      </c>
      <c r="C104" s="587"/>
      <c r="D104" s="587"/>
      <c r="E104" s="587"/>
      <c r="F104" s="587"/>
      <c r="G104" s="587"/>
      <c r="H104" s="587"/>
      <c r="I104" s="595" t="s">
        <v>121</v>
      </c>
      <c r="J104" s="595"/>
      <c r="K104" s="316">
        <f>SUM(K92:K103)</f>
        <v>0</v>
      </c>
      <c r="L104" s="323">
        <f>SUM(L92:L103)</f>
        <v>0</v>
      </c>
    </row>
    <row r="105" spans="1:12" ht="24" customHeight="1" thickTop="1" x14ac:dyDescent="0.15"/>
    <row r="106" spans="1:12" ht="26.25" customHeight="1" thickBot="1" x14ac:dyDescent="0.2">
      <c r="B106" s="428" t="s">
        <v>247</v>
      </c>
      <c r="C106" s="576">
        <f>申請書!G114</f>
        <v>0</v>
      </c>
      <c r="D106" s="577"/>
      <c r="E106" s="578"/>
      <c r="F106" s="578"/>
      <c r="G106" s="578"/>
      <c r="H106" s="578"/>
      <c r="I106" s="578"/>
      <c r="J106" s="578"/>
      <c r="K106" s="579"/>
    </row>
    <row r="107" spans="1:12" ht="30" customHeight="1" thickTop="1" thickBot="1" x14ac:dyDescent="0.2">
      <c r="A107" s="302">
        <f>A89+1</f>
        <v>7</v>
      </c>
      <c r="B107" s="318" t="s">
        <v>97</v>
      </c>
      <c r="C107" s="597"/>
      <c r="D107" s="598"/>
      <c r="E107" s="306" t="s">
        <v>98</v>
      </c>
      <c r="F107" s="307"/>
      <c r="G107" s="593">
        <f>VLOOKUP($A107,所要額調書!$A$13:$M$52,8,FALSE)</f>
        <v>0</v>
      </c>
      <c r="H107" s="594"/>
      <c r="I107" s="308" t="s">
        <v>136</v>
      </c>
      <c r="J107" s="591" t="str">
        <f>VLOOKUP($A107,所要額調書!$A$13:$M$52,10,FALSE)</f>
        <v/>
      </c>
      <c r="K107" s="592"/>
    </row>
    <row r="108" spans="1:12" ht="15" customHeight="1" thickTop="1" x14ac:dyDescent="0.15">
      <c r="B108" s="574" t="s">
        <v>120</v>
      </c>
      <c r="C108" s="582" t="s">
        <v>161</v>
      </c>
      <c r="D108" s="583"/>
      <c r="E108" s="583"/>
      <c r="F108" s="583"/>
      <c r="G108" s="583"/>
      <c r="H108" s="584"/>
      <c r="I108" s="574" t="s">
        <v>100</v>
      </c>
      <c r="J108" s="574" t="s">
        <v>101</v>
      </c>
      <c r="K108" s="585" t="s">
        <v>122</v>
      </c>
      <c r="L108" s="572" t="s">
        <v>248</v>
      </c>
    </row>
    <row r="109" spans="1:12" ht="23.25" thickBot="1" x14ac:dyDescent="0.2">
      <c r="B109" s="575"/>
      <c r="C109" s="429" t="s">
        <v>102</v>
      </c>
      <c r="D109" s="310" t="s">
        <v>103</v>
      </c>
      <c r="E109" s="429" t="s">
        <v>104</v>
      </c>
      <c r="F109" s="429" t="s">
        <v>105</v>
      </c>
      <c r="G109" s="429" t="s">
        <v>145</v>
      </c>
      <c r="H109" s="429" t="s">
        <v>106</v>
      </c>
      <c r="I109" s="596"/>
      <c r="J109" s="596"/>
      <c r="K109" s="574"/>
      <c r="L109" s="573"/>
    </row>
    <row r="110" spans="1:12" ht="15" customHeight="1" thickTop="1" x14ac:dyDescent="0.15">
      <c r="B110" s="311" t="s">
        <v>107</v>
      </c>
      <c r="C110" s="210"/>
      <c r="D110" s="211"/>
      <c r="E110" s="212"/>
      <c r="F110" s="212"/>
      <c r="G110" s="212"/>
      <c r="H110" s="213"/>
      <c r="I110" s="312">
        <f>SUM(C110:H110)</f>
        <v>0</v>
      </c>
      <c r="J110" s="313">
        <f>ROUNDDOWN(I110*$C$107,0)</f>
        <v>0</v>
      </c>
      <c r="K110" s="313">
        <f>MIN(J110,$J$107)</f>
        <v>0</v>
      </c>
      <c r="L110" s="320"/>
    </row>
    <row r="111" spans="1:12" ht="15" customHeight="1" x14ac:dyDescent="0.15">
      <c r="B111" s="311" t="s">
        <v>108</v>
      </c>
      <c r="C111" s="214"/>
      <c r="D111" s="208"/>
      <c r="E111" s="209"/>
      <c r="F111" s="209"/>
      <c r="G111" s="209"/>
      <c r="H111" s="215"/>
      <c r="I111" s="312">
        <f t="shared" ref="I111:I121" si="18">SUM(C111:H111)</f>
        <v>0</v>
      </c>
      <c r="J111" s="313">
        <f t="shared" ref="J111:J121" si="19">ROUNDDOWN(I111*$C$107,0)</f>
        <v>0</v>
      </c>
      <c r="K111" s="313">
        <f t="shared" ref="K111:K121" si="20">MIN(J111,$J$107)</f>
        <v>0</v>
      </c>
      <c r="L111" s="321"/>
    </row>
    <row r="112" spans="1:12" ht="15" customHeight="1" x14ac:dyDescent="0.15">
      <c r="B112" s="311" t="s">
        <v>109</v>
      </c>
      <c r="C112" s="214"/>
      <c r="D112" s="208"/>
      <c r="E112" s="209"/>
      <c r="F112" s="209"/>
      <c r="G112" s="209"/>
      <c r="H112" s="215"/>
      <c r="I112" s="312">
        <f t="shared" si="18"/>
        <v>0</v>
      </c>
      <c r="J112" s="313">
        <f t="shared" si="19"/>
        <v>0</v>
      </c>
      <c r="K112" s="313">
        <f t="shared" si="20"/>
        <v>0</v>
      </c>
      <c r="L112" s="321"/>
    </row>
    <row r="113" spans="1:12" ht="15" customHeight="1" x14ac:dyDescent="0.15">
      <c r="B113" s="311" t="s">
        <v>110</v>
      </c>
      <c r="C113" s="214"/>
      <c r="D113" s="208"/>
      <c r="E113" s="209"/>
      <c r="F113" s="209"/>
      <c r="G113" s="209"/>
      <c r="H113" s="215"/>
      <c r="I113" s="312">
        <f t="shared" si="18"/>
        <v>0</v>
      </c>
      <c r="J113" s="313">
        <f t="shared" si="19"/>
        <v>0</v>
      </c>
      <c r="K113" s="313">
        <f t="shared" si="20"/>
        <v>0</v>
      </c>
      <c r="L113" s="321"/>
    </row>
    <row r="114" spans="1:12" ht="15" customHeight="1" x14ac:dyDescent="0.15">
      <c r="B114" s="311" t="s">
        <v>111</v>
      </c>
      <c r="C114" s="214"/>
      <c r="D114" s="208"/>
      <c r="E114" s="209"/>
      <c r="F114" s="209"/>
      <c r="G114" s="209"/>
      <c r="H114" s="215"/>
      <c r="I114" s="312">
        <f t="shared" si="18"/>
        <v>0</v>
      </c>
      <c r="J114" s="313">
        <f t="shared" si="19"/>
        <v>0</v>
      </c>
      <c r="K114" s="313">
        <f t="shared" si="20"/>
        <v>0</v>
      </c>
      <c r="L114" s="321"/>
    </row>
    <row r="115" spans="1:12" ht="15" customHeight="1" x14ac:dyDescent="0.15">
      <c r="B115" s="311" t="s">
        <v>112</v>
      </c>
      <c r="C115" s="214"/>
      <c r="D115" s="208"/>
      <c r="E115" s="209"/>
      <c r="F115" s="209"/>
      <c r="G115" s="209"/>
      <c r="H115" s="215"/>
      <c r="I115" s="312">
        <f t="shared" si="18"/>
        <v>0</v>
      </c>
      <c r="J115" s="313">
        <f t="shared" si="19"/>
        <v>0</v>
      </c>
      <c r="K115" s="313">
        <f t="shared" si="20"/>
        <v>0</v>
      </c>
      <c r="L115" s="321"/>
    </row>
    <row r="116" spans="1:12" ht="15" customHeight="1" x14ac:dyDescent="0.15">
      <c r="B116" s="311" t="s">
        <v>113</v>
      </c>
      <c r="C116" s="214"/>
      <c r="D116" s="208"/>
      <c r="E116" s="209"/>
      <c r="F116" s="209"/>
      <c r="G116" s="209"/>
      <c r="H116" s="215"/>
      <c r="I116" s="312">
        <f t="shared" si="18"/>
        <v>0</v>
      </c>
      <c r="J116" s="313">
        <f t="shared" si="19"/>
        <v>0</v>
      </c>
      <c r="K116" s="313">
        <f t="shared" si="20"/>
        <v>0</v>
      </c>
      <c r="L116" s="321"/>
    </row>
    <row r="117" spans="1:12" ht="15" customHeight="1" x14ac:dyDescent="0.15">
      <c r="B117" s="311" t="s">
        <v>114</v>
      </c>
      <c r="C117" s="214"/>
      <c r="D117" s="208"/>
      <c r="E117" s="209"/>
      <c r="F117" s="209"/>
      <c r="G117" s="209"/>
      <c r="H117" s="215"/>
      <c r="I117" s="312">
        <f t="shared" si="18"/>
        <v>0</v>
      </c>
      <c r="J117" s="313">
        <f t="shared" si="19"/>
        <v>0</v>
      </c>
      <c r="K117" s="313">
        <f t="shared" si="20"/>
        <v>0</v>
      </c>
      <c r="L117" s="321"/>
    </row>
    <row r="118" spans="1:12" ht="15" customHeight="1" x14ac:dyDescent="0.15">
      <c r="B118" s="311" t="s">
        <v>115</v>
      </c>
      <c r="C118" s="214"/>
      <c r="D118" s="208"/>
      <c r="E118" s="209"/>
      <c r="F118" s="209"/>
      <c r="G118" s="209"/>
      <c r="H118" s="215"/>
      <c r="I118" s="312">
        <f t="shared" si="18"/>
        <v>0</v>
      </c>
      <c r="J118" s="313">
        <f t="shared" si="19"/>
        <v>0</v>
      </c>
      <c r="K118" s="313">
        <f t="shared" si="20"/>
        <v>0</v>
      </c>
      <c r="L118" s="321"/>
    </row>
    <row r="119" spans="1:12" ht="15" customHeight="1" x14ac:dyDescent="0.15">
      <c r="B119" s="311" t="s">
        <v>116</v>
      </c>
      <c r="C119" s="214"/>
      <c r="D119" s="208"/>
      <c r="E119" s="209"/>
      <c r="F119" s="209"/>
      <c r="G119" s="209"/>
      <c r="H119" s="215"/>
      <c r="I119" s="312">
        <f t="shared" si="18"/>
        <v>0</v>
      </c>
      <c r="J119" s="313">
        <f t="shared" si="19"/>
        <v>0</v>
      </c>
      <c r="K119" s="313">
        <f t="shared" si="20"/>
        <v>0</v>
      </c>
      <c r="L119" s="321"/>
    </row>
    <row r="120" spans="1:12" ht="15" customHeight="1" x14ac:dyDescent="0.15">
      <c r="B120" s="311" t="s">
        <v>117</v>
      </c>
      <c r="C120" s="214"/>
      <c r="D120" s="208"/>
      <c r="E120" s="209"/>
      <c r="F120" s="209"/>
      <c r="G120" s="209"/>
      <c r="H120" s="215"/>
      <c r="I120" s="312">
        <f t="shared" si="18"/>
        <v>0</v>
      </c>
      <c r="J120" s="313">
        <f t="shared" si="19"/>
        <v>0</v>
      </c>
      <c r="K120" s="313">
        <f t="shared" si="20"/>
        <v>0</v>
      </c>
      <c r="L120" s="321"/>
    </row>
    <row r="121" spans="1:12" ht="15" customHeight="1" thickBot="1" x14ac:dyDescent="0.2">
      <c r="B121" s="311" t="s">
        <v>118</v>
      </c>
      <c r="C121" s="216"/>
      <c r="D121" s="217"/>
      <c r="E121" s="218"/>
      <c r="F121" s="218"/>
      <c r="G121" s="218"/>
      <c r="H121" s="219"/>
      <c r="I121" s="314">
        <f t="shared" si="18"/>
        <v>0</v>
      </c>
      <c r="J121" s="313">
        <f t="shared" si="19"/>
        <v>0</v>
      </c>
      <c r="K121" s="313">
        <f t="shared" si="20"/>
        <v>0</v>
      </c>
      <c r="L121" s="322"/>
    </row>
    <row r="122" spans="1:12" ht="30" customHeight="1" thickTop="1" thickBot="1" x14ac:dyDescent="0.2">
      <c r="B122" s="587" t="s">
        <v>119</v>
      </c>
      <c r="C122" s="587"/>
      <c r="D122" s="587"/>
      <c r="E122" s="587"/>
      <c r="F122" s="587"/>
      <c r="G122" s="587"/>
      <c r="H122" s="587"/>
      <c r="I122" s="595" t="s">
        <v>121</v>
      </c>
      <c r="J122" s="595"/>
      <c r="K122" s="316">
        <f>SUM(K110:K121)</f>
        <v>0</v>
      </c>
      <c r="L122" s="323">
        <f>SUM(L110:L121)</f>
        <v>0</v>
      </c>
    </row>
    <row r="123" spans="1:12" ht="24.75" customHeight="1" thickTop="1" thickBot="1" x14ac:dyDescent="0.2"/>
    <row r="124" spans="1:12" ht="30" customHeight="1" thickTop="1" thickBot="1" x14ac:dyDescent="0.2">
      <c r="A124" s="302">
        <f>A107+1</f>
        <v>8</v>
      </c>
      <c r="B124" s="318" t="s">
        <v>97</v>
      </c>
      <c r="C124" s="597"/>
      <c r="D124" s="598"/>
      <c r="E124" s="306" t="s">
        <v>98</v>
      </c>
      <c r="F124" s="307"/>
      <c r="G124" s="593">
        <f>VLOOKUP($A124,所要額調書!$A$13:$M$52,8,FALSE)</f>
        <v>0</v>
      </c>
      <c r="H124" s="594"/>
      <c r="I124" s="308" t="s">
        <v>136</v>
      </c>
      <c r="J124" s="591" t="str">
        <f>VLOOKUP($A124,所要額調書!$A$13:$M$52,10,FALSE)</f>
        <v/>
      </c>
      <c r="K124" s="592"/>
    </row>
    <row r="125" spans="1:12" ht="15" customHeight="1" thickTop="1" x14ac:dyDescent="0.15">
      <c r="B125" s="574" t="s">
        <v>120</v>
      </c>
      <c r="C125" s="582" t="s">
        <v>161</v>
      </c>
      <c r="D125" s="583"/>
      <c r="E125" s="583"/>
      <c r="F125" s="583"/>
      <c r="G125" s="583"/>
      <c r="H125" s="584"/>
      <c r="I125" s="574" t="s">
        <v>100</v>
      </c>
      <c r="J125" s="574" t="s">
        <v>101</v>
      </c>
      <c r="K125" s="585" t="s">
        <v>122</v>
      </c>
      <c r="L125" s="572" t="s">
        <v>248</v>
      </c>
    </row>
    <row r="126" spans="1:12" ht="23.25" thickBot="1" x14ac:dyDescent="0.2">
      <c r="B126" s="575"/>
      <c r="C126" s="429" t="s">
        <v>102</v>
      </c>
      <c r="D126" s="310" t="s">
        <v>103</v>
      </c>
      <c r="E126" s="429" t="s">
        <v>104</v>
      </c>
      <c r="F126" s="429" t="s">
        <v>105</v>
      </c>
      <c r="G126" s="429" t="s">
        <v>145</v>
      </c>
      <c r="H126" s="429" t="s">
        <v>106</v>
      </c>
      <c r="I126" s="596"/>
      <c r="J126" s="596"/>
      <c r="K126" s="574"/>
      <c r="L126" s="573"/>
    </row>
    <row r="127" spans="1:12" ht="15" customHeight="1" thickTop="1" x14ac:dyDescent="0.15">
      <c r="B127" s="311" t="s">
        <v>107</v>
      </c>
      <c r="C127" s="210"/>
      <c r="D127" s="211"/>
      <c r="E127" s="212"/>
      <c r="F127" s="212"/>
      <c r="G127" s="212"/>
      <c r="H127" s="213"/>
      <c r="I127" s="312">
        <f>SUM(C127:H127)</f>
        <v>0</v>
      </c>
      <c r="J127" s="313">
        <f>ROUNDDOWN(I127*$C$124,0)</f>
        <v>0</v>
      </c>
      <c r="K127" s="313">
        <f>MIN(J127,$J$124)</f>
        <v>0</v>
      </c>
      <c r="L127" s="320"/>
    </row>
    <row r="128" spans="1:12" ht="15" customHeight="1" x14ac:dyDescent="0.15">
      <c r="B128" s="311" t="s">
        <v>108</v>
      </c>
      <c r="C128" s="214"/>
      <c r="D128" s="208"/>
      <c r="E128" s="209"/>
      <c r="F128" s="209"/>
      <c r="G128" s="209"/>
      <c r="H128" s="215"/>
      <c r="I128" s="312">
        <f t="shared" ref="I128:I138" si="21">SUM(C128:H128)</f>
        <v>0</v>
      </c>
      <c r="J128" s="313">
        <f t="shared" ref="J128:J138" si="22">ROUNDDOWN(I128*$C$124,0)</f>
        <v>0</v>
      </c>
      <c r="K128" s="313">
        <f t="shared" ref="K128:K138" si="23">MIN(J128,$J$124)</f>
        <v>0</v>
      </c>
      <c r="L128" s="321"/>
    </row>
    <row r="129" spans="1:12" ht="15" customHeight="1" x14ac:dyDescent="0.15">
      <c r="B129" s="311" t="s">
        <v>109</v>
      </c>
      <c r="C129" s="214"/>
      <c r="D129" s="208"/>
      <c r="E129" s="209"/>
      <c r="F129" s="209"/>
      <c r="G129" s="209"/>
      <c r="H129" s="215"/>
      <c r="I129" s="312">
        <f t="shared" si="21"/>
        <v>0</v>
      </c>
      <c r="J129" s="313">
        <f t="shared" si="22"/>
        <v>0</v>
      </c>
      <c r="K129" s="313">
        <f t="shared" si="23"/>
        <v>0</v>
      </c>
      <c r="L129" s="321"/>
    </row>
    <row r="130" spans="1:12" ht="15" customHeight="1" x14ac:dyDescent="0.15">
      <c r="B130" s="311" t="s">
        <v>110</v>
      </c>
      <c r="C130" s="214"/>
      <c r="D130" s="208"/>
      <c r="E130" s="209"/>
      <c r="F130" s="209"/>
      <c r="G130" s="209"/>
      <c r="H130" s="215"/>
      <c r="I130" s="312">
        <f t="shared" si="21"/>
        <v>0</v>
      </c>
      <c r="J130" s="313">
        <f t="shared" si="22"/>
        <v>0</v>
      </c>
      <c r="K130" s="313">
        <f t="shared" si="23"/>
        <v>0</v>
      </c>
      <c r="L130" s="321"/>
    </row>
    <row r="131" spans="1:12" ht="15" customHeight="1" x14ac:dyDescent="0.15">
      <c r="B131" s="311" t="s">
        <v>111</v>
      </c>
      <c r="C131" s="214"/>
      <c r="D131" s="208"/>
      <c r="E131" s="209"/>
      <c r="F131" s="209"/>
      <c r="G131" s="209"/>
      <c r="H131" s="215"/>
      <c r="I131" s="312">
        <f t="shared" si="21"/>
        <v>0</v>
      </c>
      <c r="J131" s="313">
        <f t="shared" si="22"/>
        <v>0</v>
      </c>
      <c r="K131" s="313">
        <f t="shared" si="23"/>
        <v>0</v>
      </c>
      <c r="L131" s="321"/>
    </row>
    <row r="132" spans="1:12" ht="15" customHeight="1" x14ac:dyDescent="0.15">
      <c r="B132" s="311" t="s">
        <v>112</v>
      </c>
      <c r="C132" s="214"/>
      <c r="D132" s="208"/>
      <c r="E132" s="209"/>
      <c r="F132" s="209"/>
      <c r="G132" s="209"/>
      <c r="H132" s="215"/>
      <c r="I132" s="312">
        <f t="shared" si="21"/>
        <v>0</v>
      </c>
      <c r="J132" s="313">
        <f t="shared" si="22"/>
        <v>0</v>
      </c>
      <c r="K132" s="313">
        <f t="shared" si="23"/>
        <v>0</v>
      </c>
      <c r="L132" s="321"/>
    </row>
    <row r="133" spans="1:12" ht="15" customHeight="1" x14ac:dyDescent="0.15">
      <c r="B133" s="311" t="s">
        <v>113</v>
      </c>
      <c r="C133" s="214"/>
      <c r="D133" s="208"/>
      <c r="E133" s="209"/>
      <c r="F133" s="209"/>
      <c r="G133" s="209"/>
      <c r="H133" s="215"/>
      <c r="I133" s="312">
        <f t="shared" si="21"/>
        <v>0</v>
      </c>
      <c r="J133" s="313">
        <f t="shared" si="22"/>
        <v>0</v>
      </c>
      <c r="K133" s="313">
        <f t="shared" si="23"/>
        <v>0</v>
      </c>
      <c r="L133" s="321"/>
    </row>
    <row r="134" spans="1:12" ht="15" customHeight="1" x14ac:dyDescent="0.15">
      <c r="B134" s="311" t="s">
        <v>114</v>
      </c>
      <c r="C134" s="214"/>
      <c r="D134" s="208"/>
      <c r="E134" s="209"/>
      <c r="F134" s="209"/>
      <c r="G134" s="209"/>
      <c r="H134" s="215"/>
      <c r="I134" s="312">
        <f t="shared" si="21"/>
        <v>0</v>
      </c>
      <c r="J134" s="313">
        <f t="shared" si="22"/>
        <v>0</v>
      </c>
      <c r="K134" s="313">
        <f t="shared" si="23"/>
        <v>0</v>
      </c>
      <c r="L134" s="321"/>
    </row>
    <row r="135" spans="1:12" ht="15" customHeight="1" x14ac:dyDescent="0.15">
      <c r="B135" s="311" t="s">
        <v>115</v>
      </c>
      <c r="C135" s="214"/>
      <c r="D135" s="208"/>
      <c r="E135" s="209"/>
      <c r="F135" s="209"/>
      <c r="G135" s="209"/>
      <c r="H135" s="215"/>
      <c r="I135" s="312">
        <f t="shared" si="21"/>
        <v>0</v>
      </c>
      <c r="J135" s="313">
        <f t="shared" si="22"/>
        <v>0</v>
      </c>
      <c r="K135" s="313">
        <f t="shared" si="23"/>
        <v>0</v>
      </c>
      <c r="L135" s="321"/>
    </row>
    <row r="136" spans="1:12" ht="15" customHeight="1" x14ac:dyDescent="0.15">
      <c r="B136" s="311" t="s">
        <v>116</v>
      </c>
      <c r="C136" s="214"/>
      <c r="D136" s="208"/>
      <c r="E136" s="209"/>
      <c r="F136" s="209"/>
      <c r="G136" s="209"/>
      <c r="H136" s="215"/>
      <c r="I136" s="312">
        <f t="shared" si="21"/>
        <v>0</v>
      </c>
      <c r="J136" s="313">
        <f t="shared" si="22"/>
        <v>0</v>
      </c>
      <c r="K136" s="313">
        <f t="shared" si="23"/>
        <v>0</v>
      </c>
      <c r="L136" s="321"/>
    </row>
    <row r="137" spans="1:12" ht="15" customHeight="1" x14ac:dyDescent="0.15">
      <c r="B137" s="311" t="s">
        <v>117</v>
      </c>
      <c r="C137" s="214"/>
      <c r="D137" s="208"/>
      <c r="E137" s="209"/>
      <c r="F137" s="209"/>
      <c r="G137" s="209"/>
      <c r="H137" s="215"/>
      <c r="I137" s="312">
        <f t="shared" si="21"/>
        <v>0</v>
      </c>
      <c r="J137" s="313">
        <f t="shared" si="22"/>
        <v>0</v>
      </c>
      <c r="K137" s="313">
        <f t="shared" si="23"/>
        <v>0</v>
      </c>
      <c r="L137" s="321"/>
    </row>
    <row r="138" spans="1:12" ht="15" customHeight="1" thickBot="1" x14ac:dyDescent="0.2">
      <c r="B138" s="311" t="s">
        <v>118</v>
      </c>
      <c r="C138" s="216"/>
      <c r="D138" s="217"/>
      <c r="E138" s="218"/>
      <c r="F138" s="218"/>
      <c r="G138" s="218"/>
      <c r="H138" s="219"/>
      <c r="I138" s="314">
        <f t="shared" si="21"/>
        <v>0</v>
      </c>
      <c r="J138" s="313">
        <f t="shared" si="22"/>
        <v>0</v>
      </c>
      <c r="K138" s="313">
        <f t="shared" si="23"/>
        <v>0</v>
      </c>
      <c r="L138" s="322"/>
    </row>
    <row r="139" spans="1:12" ht="30" customHeight="1" thickTop="1" thickBot="1" x14ac:dyDescent="0.2">
      <c r="B139" s="587" t="s">
        <v>119</v>
      </c>
      <c r="C139" s="587"/>
      <c r="D139" s="587"/>
      <c r="E139" s="587"/>
      <c r="F139" s="587"/>
      <c r="G139" s="587"/>
      <c r="H139" s="587"/>
      <c r="I139" s="595" t="s">
        <v>121</v>
      </c>
      <c r="J139" s="595"/>
      <c r="K139" s="316">
        <f>SUM(K127:K138)</f>
        <v>0</v>
      </c>
      <c r="L139" s="323">
        <f>SUM(L127:L138)</f>
        <v>0</v>
      </c>
    </row>
    <row r="140" spans="1:12" ht="24.75" customHeight="1" thickTop="1" thickBot="1" x14ac:dyDescent="0.2"/>
    <row r="141" spans="1:12" ht="30" customHeight="1" thickTop="1" thickBot="1" x14ac:dyDescent="0.2">
      <c r="A141" s="302">
        <f>A124+1</f>
        <v>9</v>
      </c>
      <c r="B141" s="318" t="s">
        <v>97</v>
      </c>
      <c r="C141" s="597"/>
      <c r="D141" s="598"/>
      <c r="E141" s="306" t="s">
        <v>98</v>
      </c>
      <c r="F141" s="307"/>
      <c r="G141" s="593">
        <f>VLOOKUP($A141,所要額調書!$A$13:$M$52,8,FALSE)</f>
        <v>0</v>
      </c>
      <c r="H141" s="594"/>
      <c r="I141" s="308" t="s">
        <v>136</v>
      </c>
      <c r="J141" s="591" t="str">
        <f>VLOOKUP($A141,所要額調書!$A$13:$M$52,10,FALSE)</f>
        <v/>
      </c>
      <c r="K141" s="592"/>
    </row>
    <row r="142" spans="1:12" ht="15" customHeight="1" thickTop="1" x14ac:dyDescent="0.15">
      <c r="B142" s="574" t="s">
        <v>120</v>
      </c>
      <c r="C142" s="582" t="s">
        <v>161</v>
      </c>
      <c r="D142" s="583"/>
      <c r="E142" s="583"/>
      <c r="F142" s="583"/>
      <c r="G142" s="583"/>
      <c r="H142" s="584"/>
      <c r="I142" s="574" t="s">
        <v>100</v>
      </c>
      <c r="J142" s="574" t="s">
        <v>101</v>
      </c>
      <c r="K142" s="585" t="s">
        <v>122</v>
      </c>
      <c r="L142" s="572" t="s">
        <v>248</v>
      </c>
    </row>
    <row r="143" spans="1:12" ht="23.25" thickBot="1" x14ac:dyDescent="0.2">
      <c r="B143" s="575"/>
      <c r="C143" s="429" t="s">
        <v>102</v>
      </c>
      <c r="D143" s="310" t="s">
        <v>103</v>
      </c>
      <c r="E143" s="429" t="s">
        <v>104</v>
      </c>
      <c r="F143" s="429" t="s">
        <v>105</v>
      </c>
      <c r="G143" s="429" t="s">
        <v>145</v>
      </c>
      <c r="H143" s="429" t="s">
        <v>106</v>
      </c>
      <c r="I143" s="596"/>
      <c r="J143" s="596"/>
      <c r="K143" s="574"/>
      <c r="L143" s="573"/>
    </row>
    <row r="144" spans="1:12" ht="15" customHeight="1" thickTop="1" x14ac:dyDescent="0.15">
      <c r="B144" s="311" t="s">
        <v>107</v>
      </c>
      <c r="C144" s="210"/>
      <c r="D144" s="211"/>
      <c r="E144" s="212"/>
      <c r="F144" s="212"/>
      <c r="G144" s="212"/>
      <c r="H144" s="213"/>
      <c r="I144" s="312">
        <f>SUM(C144:H144)</f>
        <v>0</v>
      </c>
      <c r="J144" s="313">
        <f>ROUNDDOWN(I144*$C$141,0)</f>
        <v>0</v>
      </c>
      <c r="K144" s="313">
        <f>MIN(J144,$J$141)</f>
        <v>0</v>
      </c>
      <c r="L144" s="320"/>
    </row>
    <row r="145" spans="1:12" ht="15" customHeight="1" x14ac:dyDescent="0.15">
      <c r="B145" s="311" t="s">
        <v>108</v>
      </c>
      <c r="C145" s="214"/>
      <c r="D145" s="208"/>
      <c r="E145" s="209"/>
      <c r="F145" s="209"/>
      <c r="G145" s="209"/>
      <c r="H145" s="215"/>
      <c r="I145" s="312">
        <f t="shared" ref="I145:I155" si="24">SUM(C145:H145)</f>
        <v>0</v>
      </c>
      <c r="J145" s="313">
        <f t="shared" ref="J145:J155" si="25">ROUNDDOWN(I145*$C$141,0)</f>
        <v>0</v>
      </c>
      <c r="K145" s="313">
        <f t="shared" ref="K145:K155" si="26">MIN(J145,$J$141)</f>
        <v>0</v>
      </c>
      <c r="L145" s="321"/>
    </row>
    <row r="146" spans="1:12" ht="15" customHeight="1" x14ac:dyDescent="0.15">
      <c r="B146" s="311" t="s">
        <v>109</v>
      </c>
      <c r="C146" s="214"/>
      <c r="D146" s="208"/>
      <c r="E146" s="209"/>
      <c r="F146" s="209"/>
      <c r="G146" s="209"/>
      <c r="H146" s="215"/>
      <c r="I146" s="312">
        <f t="shared" si="24"/>
        <v>0</v>
      </c>
      <c r="J146" s="313">
        <f t="shared" si="25"/>
        <v>0</v>
      </c>
      <c r="K146" s="313">
        <f t="shared" si="26"/>
        <v>0</v>
      </c>
      <c r="L146" s="321"/>
    </row>
    <row r="147" spans="1:12" ht="15" customHeight="1" x14ac:dyDescent="0.15">
      <c r="B147" s="311" t="s">
        <v>110</v>
      </c>
      <c r="C147" s="214"/>
      <c r="D147" s="208"/>
      <c r="E147" s="209"/>
      <c r="F147" s="209"/>
      <c r="G147" s="209"/>
      <c r="H147" s="215"/>
      <c r="I147" s="312">
        <f t="shared" si="24"/>
        <v>0</v>
      </c>
      <c r="J147" s="313">
        <f t="shared" si="25"/>
        <v>0</v>
      </c>
      <c r="K147" s="313">
        <f t="shared" si="26"/>
        <v>0</v>
      </c>
      <c r="L147" s="321"/>
    </row>
    <row r="148" spans="1:12" ht="15" customHeight="1" x14ac:dyDescent="0.15">
      <c r="B148" s="311" t="s">
        <v>111</v>
      </c>
      <c r="C148" s="214"/>
      <c r="D148" s="208"/>
      <c r="E148" s="209"/>
      <c r="F148" s="209"/>
      <c r="G148" s="209"/>
      <c r="H148" s="215"/>
      <c r="I148" s="312">
        <f t="shared" si="24"/>
        <v>0</v>
      </c>
      <c r="J148" s="313">
        <f t="shared" si="25"/>
        <v>0</v>
      </c>
      <c r="K148" s="313">
        <f t="shared" si="26"/>
        <v>0</v>
      </c>
      <c r="L148" s="321"/>
    </row>
    <row r="149" spans="1:12" ht="15" customHeight="1" x14ac:dyDescent="0.15">
      <c r="B149" s="311" t="s">
        <v>112</v>
      </c>
      <c r="C149" s="214"/>
      <c r="D149" s="208"/>
      <c r="E149" s="209"/>
      <c r="F149" s="209"/>
      <c r="G149" s="209"/>
      <c r="H149" s="215"/>
      <c r="I149" s="312">
        <f t="shared" si="24"/>
        <v>0</v>
      </c>
      <c r="J149" s="313">
        <f t="shared" si="25"/>
        <v>0</v>
      </c>
      <c r="K149" s="313">
        <f t="shared" si="26"/>
        <v>0</v>
      </c>
      <c r="L149" s="321"/>
    </row>
    <row r="150" spans="1:12" ht="15" customHeight="1" x14ac:dyDescent="0.15">
      <c r="B150" s="311" t="s">
        <v>113</v>
      </c>
      <c r="C150" s="214"/>
      <c r="D150" s="208"/>
      <c r="E150" s="209"/>
      <c r="F150" s="209"/>
      <c r="G150" s="209"/>
      <c r="H150" s="215"/>
      <c r="I150" s="312">
        <f t="shared" si="24"/>
        <v>0</v>
      </c>
      <c r="J150" s="313">
        <f t="shared" si="25"/>
        <v>0</v>
      </c>
      <c r="K150" s="313">
        <f t="shared" si="26"/>
        <v>0</v>
      </c>
      <c r="L150" s="321"/>
    </row>
    <row r="151" spans="1:12" ht="15" customHeight="1" x14ac:dyDescent="0.15">
      <c r="B151" s="311" t="s">
        <v>114</v>
      </c>
      <c r="C151" s="214"/>
      <c r="D151" s="208"/>
      <c r="E151" s="209"/>
      <c r="F151" s="209"/>
      <c r="G151" s="209"/>
      <c r="H151" s="215"/>
      <c r="I151" s="312">
        <f t="shared" si="24"/>
        <v>0</v>
      </c>
      <c r="J151" s="313">
        <f t="shared" si="25"/>
        <v>0</v>
      </c>
      <c r="K151" s="313">
        <f t="shared" si="26"/>
        <v>0</v>
      </c>
      <c r="L151" s="321"/>
    </row>
    <row r="152" spans="1:12" ht="15" customHeight="1" x14ac:dyDescent="0.15">
      <c r="B152" s="311" t="s">
        <v>115</v>
      </c>
      <c r="C152" s="214"/>
      <c r="D152" s="208"/>
      <c r="E152" s="209"/>
      <c r="F152" s="209"/>
      <c r="G152" s="209"/>
      <c r="H152" s="215"/>
      <c r="I152" s="312">
        <f t="shared" si="24"/>
        <v>0</v>
      </c>
      <c r="J152" s="313">
        <f t="shared" si="25"/>
        <v>0</v>
      </c>
      <c r="K152" s="313">
        <f t="shared" si="26"/>
        <v>0</v>
      </c>
      <c r="L152" s="321"/>
    </row>
    <row r="153" spans="1:12" ht="15" customHeight="1" x14ac:dyDescent="0.15">
      <c r="B153" s="311" t="s">
        <v>116</v>
      </c>
      <c r="C153" s="214"/>
      <c r="D153" s="208"/>
      <c r="E153" s="209"/>
      <c r="F153" s="209"/>
      <c r="G153" s="209"/>
      <c r="H153" s="215"/>
      <c r="I153" s="312">
        <f t="shared" si="24"/>
        <v>0</v>
      </c>
      <c r="J153" s="313">
        <f t="shared" si="25"/>
        <v>0</v>
      </c>
      <c r="K153" s="313">
        <f t="shared" si="26"/>
        <v>0</v>
      </c>
      <c r="L153" s="321"/>
    </row>
    <row r="154" spans="1:12" ht="15" customHeight="1" x14ac:dyDescent="0.15">
      <c r="B154" s="311" t="s">
        <v>117</v>
      </c>
      <c r="C154" s="214"/>
      <c r="D154" s="208"/>
      <c r="E154" s="209"/>
      <c r="F154" s="209"/>
      <c r="G154" s="209"/>
      <c r="H154" s="215"/>
      <c r="I154" s="312">
        <f t="shared" si="24"/>
        <v>0</v>
      </c>
      <c r="J154" s="313">
        <f t="shared" si="25"/>
        <v>0</v>
      </c>
      <c r="K154" s="313">
        <f t="shared" si="26"/>
        <v>0</v>
      </c>
      <c r="L154" s="321"/>
    </row>
    <row r="155" spans="1:12" ht="15" customHeight="1" thickBot="1" x14ac:dyDescent="0.2">
      <c r="B155" s="311" t="s">
        <v>118</v>
      </c>
      <c r="C155" s="216"/>
      <c r="D155" s="217"/>
      <c r="E155" s="218"/>
      <c r="F155" s="218"/>
      <c r="G155" s="218"/>
      <c r="H155" s="219"/>
      <c r="I155" s="314">
        <f t="shared" si="24"/>
        <v>0</v>
      </c>
      <c r="J155" s="313">
        <f t="shared" si="25"/>
        <v>0</v>
      </c>
      <c r="K155" s="313">
        <f t="shared" si="26"/>
        <v>0</v>
      </c>
      <c r="L155" s="322"/>
    </row>
    <row r="156" spans="1:12" ht="30" customHeight="1" thickTop="1" thickBot="1" x14ac:dyDescent="0.2">
      <c r="B156" s="587" t="s">
        <v>119</v>
      </c>
      <c r="C156" s="587"/>
      <c r="D156" s="587"/>
      <c r="E156" s="587"/>
      <c r="F156" s="587"/>
      <c r="G156" s="587"/>
      <c r="H156" s="587"/>
      <c r="I156" s="595" t="s">
        <v>121</v>
      </c>
      <c r="J156" s="595"/>
      <c r="K156" s="316">
        <f>SUM(K144:K155)</f>
        <v>0</v>
      </c>
      <c r="L156" s="323">
        <f>SUM(L144:L155)</f>
        <v>0</v>
      </c>
    </row>
    <row r="157" spans="1:12" ht="24.75" customHeight="1" thickTop="1" x14ac:dyDescent="0.15"/>
    <row r="158" spans="1:12" ht="26.25" customHeight="1" thickBot="1" x14ac:dyDescent="0.2">
      <c r="B158" s="428" t="s">
        <v>247</v>
      </c>
      <c r="C158" s="576">
        <f>申請書!G166</f>
        <v>0</v>
      </c>
      <c r="D158" s="577"/>
      <c r="E158" s="578"/>
      <c r="F158" s="578"/>
      <c r="G158" s="578"/>
      <c r="H158" s="578"/>
      <c r="I158" s="578"/>
      <c r="J158" s="578"/>
      <c r="K158" s="579"/>
    </row>
    <row r="159" spans="1:12" ht="30" customHeight="1" thickTop="1" thickBot="1" x14ac:dyDescent="0.2">
      <c r="A159" s="302">
        <f>A141+1</f>
        <v>10</v>
      </c>
      <c r="B159" s="318" t="s">
        <v>97</v>
      </c>
      <c r="C159" s="597"/>
      <c r="D159" s="598"/>
      <c r="E159" s="306" t="s">
        <v>98</v>
      </c>
      <c r="F159" s="307"/>
      <c r="G159" s="593">
        <f>VLOOKUP($A159,所要額調書!$A$13:$M$52,8,FALSE)</f>
        <v>0</v>
      </c>
      <c r="H159" s="594"/>
      <c r="I159" s="308" t="s">
        <v>136</v>
      </c>
      <c r="J159" s="591" t="str">
        <f>VLOOKUP($A159,所要額調書!$A$13:$M$52,10,FALSE)</f>
        <v/>
      </c>
      <c r="K159" s="592"/>
    </row>
    <row r="160" spans="1:12" ht="15" customHeight="1" thickTop="1" x14ac:dyDescent="0.15">
      <c r="B160" s="574" t="s">
        <v>120</v>
      </c>
      <c r="C160" s="582" t="s">
        <v>161</v>
      </c>
      <c r="D160" s="583"/>
      <c r="E160" s="583"/>
      <c r="F160" s="583"/>
      <c r="G160" s="583"/>
      <c r="H160" s="584"/>
      <c r="I160" s="574" t="s">
        <v>100</v>
      </c>
      <c r="J160" s="574" t="s">
        <v>101</v>
      </c>
      <c r="K160" s="585" t="s">
        <v>122</v>
      </c>
      <c r="L160" s="572" t="s">
        <v>248</v>
      </c>
    </row>
    <row r="161" spans="1:12" ht="23.25" thickBot="1" x14ac:dyDescent="0.2">
      <c r="B161" s="575"/>
      <c r="C161" s="429" t="s">
        <v>102</v>
      </c>
      <c r="D161" s="310" t="s">
        <v>103</v>
      </c>
      <c r="E161" s="429" t="s">
        <v>104</v>
      </c>
      <c r="F161" s="429" t="s">
        <v>105</v>
      </c>
      <c r="G161" s="429" t="s">
        <v>145</v>
      </c>
      <c r="H161" s="429" t="s">
        <v>106</v>
      </c>
      <c r="I161" s="596"/>
      <c r="J161" s="596"/>
      <c r="K161" s="574"/>
      <c r="L161" s="573"/>
    </row>
    <row r="162" spans="1:12" ht="15" customHeight="1" thickTop="1" x14ac:dyDescent="0.15">
      <c r="B162" s="311" t="s">
        <v>107</v>
      </c>
      <c r="C162" s="210"/>
      <c r="D162" s="211"/>
      <c r="E162" s="212"/>
      <c r="F162" s="212"/>
      <c r="G162" s="212"/>
      <c r="H162" s="213"/>
      <c r="I162" s="312">
        <f>SUM(C162:H162)</f>
        <v>0</v>
      </c>
      <c r="J162" s="313">
        <f>ROUNDDOWN(I162*$C$159,0)</f>
        <v>0</v>
      </c>
      <c r="K162" s="313">
        <f>MIN(J162,$J$159)</f>
        <v>0</v>
      </c>
      <c r="L162" s="320"/>
    </row>
    <row r="163" spans="1:12" ht="15" customHeight="1" x14ac:dyDescent="0.15">
      <c r="B163" s="311" t="s">
        <v>108</v>
      </c>
      <c r="C163" s="214"/>
      <c r="D163" s="208"/>
      <c r="E163" s="209"/>
      <c r="F163" s="209"/>
      <c r="G163" s="209"/>
      <c r="H163" s="215"/>
      <c r="I163" s="312">
        <f t="shared" ref="I163:I173" si="27">SUM(C163:H163)</f>
        <v>0</v>
      </c>
      <c r="J163" s="313">
        <f t="shared" ref="J163:J173" si="28">ROUNDDOWN(I163*$C$159,0)</f>
        <v>0</v>
      </c>
      <c r="K163" s="313">
        <f t="shared" ref="K163:K173" si="29">MIN(J163,$J$159)</f>
        <v>0</v>
      </c>
      <c r="L163" s="321"/>
    </row>
    <row r="164" spans="1:12" ht="15" customHeight="1" x14ac:dyDescent="0.15">
      <c r="B164" s="311" t="s">
        <v>109</v>
      </c>
      <c r="C164" s="214"/>
      <c r="D164" s="208"/>
      <c r="E164" s="209"/>
      <c r="F164" s="209"/>
      <c r="G164" s="209"/>
      <c r="H164" s="215"/>
      <c r="I164" s="312">
        <f t="shared" si="27"/>
        <v>0</v>
      </c>
      <c r="J164" s="313">
        <f t="shared" si="28"/>
        <v>0</v>
      </c>
      <c r="K164" s="313">
        <f t="shared" si="29"/>
        <v>0</v>
      </c>
      <c r="L164" s="321"/>
    </row>
    <row r="165" spans="1:12" ht="15" customHeight="1" x14ac:dyDescent="0.15">
      <c r="B165" s="311" t="s">
        <v>110</v>
      </c>
      <c r="C165" s="214"/>
      <c r="D165" s="208"/>
      <c r="E165" s="209"/>
      <c r="F165" s="209"/>
      <c r="G165" s="209"/>
      <c r="H165" s="215"/>
      <c r="I165" s="312">
        <f t="shared" si="27"/>
        <v>0</v>
      </c>
      <c r="J165" s="313">
        <f t="shared" si="28"/>
        <v>0</v>
      </c>
      <c r="K165" s="313">
        <f t="shared" si="29"/>
        <v>0</v>
      </c>
      <c r="L165" s="321"/>
    </row>
    <row r="166" spans="1:12" ht="15" customHeight="1" x14ac:dyDescent="0.15">
      <c r="B166" s="311" t="s">
        <v>111</v>
      </c>
      <c r="C166" s="214"/>
      <c r="D166" s="208"/>
      <c r="E166" s="209"/>
      <c r="F166" s="209"/>
      <c r="G166" s="209"/>
      <c r="H166" s="215"/>
      <c r="I166" s="312">
        <f t="shared" si="27"/>
        <v>0</v>
      </c>
      <c r="J166" s="313">
        <f t="shared" si="28"/>
        <v>0</v>
      </c>
      <c r="K166" s="313">
        <f t="shared" si="29"/>
        <v>0</v>
      </c>
      <c r="L166" s="321"/>
    </row>
    <row r="167" spans="1:12" ht="15" customHeight="1" x14ac:dyDescent="0.15">
      <c r="B167" s="311" t="s">
        <v>112</v>
      </c>
      <c r="C167" s="214"/>
      <c r="D167" s="208"/>
      <c r="E167" s="209"/>
      <c r="F167" s="209"/>
      <c r="G167" s="209"/>
      <c r="H167" s="215"/>
      <c r="I167" s="312">
        <f t="shared" si="27"/>
        <v>0</v>
      </c>
      <c r="J167" s="313">
        <f t="shared" si="28"/>
        <v>0</v>
      </c>
      <c r="K167" s="313">
        <f t="shared" si="29"/>
        <v>0</v>
      </c>
      <c r="L167" s="321"/>
    </row>
    <row r="168" spans="1:12" ht="15" customHeight="1" x14ac:dyDescent="0.15">
      <c r="B168" s="311" t="s">
        <v>113</v>
      </c>
      <c r="C168" s="214"/>
      <c r="D168" s="208"/>
      <c r="E168" s="209"/>
      <c r="F168" s="209"/>
      <c r="G168" s="209"/>
      <c r="H168" s="215"/>
      <c r="I168" s="312">
        <f t="shared" si="27"/>
        <v>0</v>
      </c>
      <c r="J168" s="313">
        <f t="shared" si="28"/>
        <v>0</v>
      </c>
      <c r="K168" s="313">
        <f t="shared" si="29"/>
        <v>0</v>
      </c>
      <c r="L168" s="321"/>
    </row>
    <row r="169" spans="1:12" ht="15" customHeight="1" x14ac:dyDescent="0.15">
      <c r="B169" s="311" t="s">
        <v>114</v>
      </c>
      <c r="C169" s="214"/>
      <c r="D169" s="208"/>
      <c r="E169" s="209"/>
      <c r="F169" s="209"/>
      <c r="G169" s="209"/>
      <c r="H169" s="215"/>
      <c r="I169" s="312">
        <f t="shared" si="27"/>
        <v>0</v>
      </c>
      <c r="J169" s="313">
        <f t="shared" si="28"/>
        <v>0</v>
      </c>
      <c r="K169" s="313">
        <f t="shared" si="29"/>
        <v>0</v>
      </c>
      <c r="L169" s="321"/>
    </row>
    <row r="170" spans="1:12" ht="15" customHeight="1" x14ac:dyDescent="0.15">
      <c r="B170" s="311" t="s">
        <v>115</v>
      </c>
      <c r="C170" s="214"/>
      <c r="D170" s="208"/>
      <c r="E170" s="209"/>
      <c r="F170" s="209"/>
      <c r="G170" s="209"/>
      <c r="H170" s="215"/>
      <c r="I170" s="312">
        <f t="shared" si="27"/>
        <v>0</v>
      </c>
      <c r="J170" s="313">
        <f t="shared" si="28"/>
        <v>0</v>
      </c>
      <c r="K170" s="313">
        <f t="shared" si="29"/>
        <v>0</v>
      </c>
      <c r="L170" s="321"/>
    </row>
    <row r="171" spans="1:12" ht="15" customHeight="1" x14ac:dyDescent="0.15">
      <c r="B171" s="311" t="s">
        <v>116</v>
      </c>
      <c r="C171" s="214"/>
      <c r="D171" s="208"/>
      <c r="E171" s="209"/>
      <c r="F171" s="209"/>
      <c r="G171" s="209"/>
      <c r="H171" s="215"/>
      <c r="I171" s="312">
        <f t="shared" si="27"/>
        <v>0</v>
      </c>
      <c r="J171" s="313">
        <f t="shared" si="28"/>
        <v>0</v>
      </c>
      <c r="K171" s="313">
        <f t="shared" si="29"/>
        <v>0</v>
      </c>
      <c r="L171" s="321"/>
    </row>
    <row r="172" spans="1:12" ht="15" customHeight="1" x14ac:dyDescent="0.15">
      <c r="B172" s="311" t="s">
        <v>117</v>
      </c>
      <c r="C172" s="214"/>
      <c r="D172" s="208"/>
      <c r="E172" s="209"/>
      <c r="F172" s="209"/>
      <c r="G172" s="209"/>
      <c r="H172" s="215"/>
      <c r="I172" s="312">
        <f t="shared" si="27"/>
        <v>0</v>
      </c>
      <c r="J172" s="313">
        <f t="shared" si="28"/>
        <v>0</v>
      </c>
      <c r="K172" s="313">
        <f t="shared" si="29"/>
        <v>0</v>
      </c>
      <c r="L172" s="321"/>
    </row>
    <row r="173" spans="1:12" ht="15" customHeight="1" thickBot="1" x14ac:dyDescent="0.2">
      <c r="B173" s="311" t="s">
        <v>118</v>
      </c>
      <c r="C173" s="216"/>
      <c r="D173" s="217"/>
      <c r="E173" s="218"/>
      <c r="F173" s="218"/>
      <c r="G173" s="218"/>
      <c r="H173" s="219"/>
      <c r="I173" s="314">
        <f t="shared" si="27"/>
        <v>0</v>
      </c>
      <c r="J173" s="313">
        <f t="shared" si="28"/>
        <v>0</v>
      </c>
      <c r="K173" s="313">
        <f t="shared" si="29"/>
        <v>0</v>
      </c>
      <c r="L173" s="322"/>
    </row>
    <row r="174" spans="1:12" ht="30" customHeight="1" thickTop="1" thickBot="1" x14ac:dyDescent="0.2">
      <c r="B174" s="587" t="s">
        <v>119</v>
      </c>
      <c r="C174" s="587"/>
      <c r="D174" s="587"/>
      <c r="E174" s="587"/>
      <c r="F174" s="587"/>
      <c r="G174" s="587"/>
      <c r="H174" s="587"/>
      <c r="I174" s="595" t="s">
        <v>121</v>
      </c>
      <c r="J174" s="595"/>
      <c r="K174" s="316">
        <f>SUM(K162:K173)</f>
        <v>0</v>
      </c>
      <c r="L174" s="323">
        <f>SUM(L162:L173)</f>
        <v>0</v>
      </c>
    </row>
    <row r="175" spans="1:12" ht="24.75" customHeight="1" thickTop="1" thickBot="1" x14ac:dyDescent="0.2"/>
    <row r="176" spans="1:12" ht="30" customHeight="1" thickTop="1" thickBot="1" x14ac:dyDescent="0.2">
      <c r="A176" s="302">
        <f>A159+1</f>
        <v>11</v>
      </c>
      <c r="B176" s="318" t="s">
        <v>97</v>
      </c>
      <c r="C176" s="597"/>
      <c r="D176" s="598"/>
      <c r="E176" s="306" t="s">
        <v>98</v>
      </c>
      <c r="F176" s="307"/>
      <c r="G176" s="593">
        <f>VLOOKUP($A176,所要額調書!$A$13:$M$52,8,FALSE)</f>
        <v>0</v>
      </c>
      <c r="H176" s="594"/>
      <c r="I176" s="308" t="s">
        <v>136</v>
      </c>
      <c r="J176" s="591" t="str">
        <f>VLOOKUP($A176,所要額調書!$A$13:$M$52,10,FALSE)</f>
        <v/>
      </c>
      <c r="K176" s="592"/>
    </row>
    <row r="177" spans="2:12" ht="15" customHeight="1" thickTop="1" x14ac:dyDescent="0.15">
      <c r="B177" s="574" t="s">
        <v>120</v>
      </c>
      <c r="C177" s="582" t="s">
        <v>161</v>
      </c>
      <c r="D177" s="583"/>
      <c r="E177" s="583"/>
      <c r="F177" s="583"/>
      <c r="G177" s="583"/>
      <c r="H177" s="584"/>
      <c r="I177" s="574" t="s">
        <v>100</v>
      </c>
      <c r="J177" s="574" t="s">
        <v>101</v>
      </c>
      <c r="K177" s="585" t="s">
        <v>122</v>
      </c>
      <c r="L177" s="572" t="s">
        <v>248</v>
      </c>
    </row>
    <row r="178" spans="2:12" ht="23.25" thickBot="1" x14ac:dyDescent="0.2">
      <c r="B178" s="575"/>
      <c r="C178" s="429" t="s">
        <v>102</v>
      </c>
      <c r="D178" s="310" t="s">
        <v>103</v>
      </c>
      <c r="E178" s="429" t="s">
        <v>104</v>
      </c>
      <c r="F178" s="429" t="s">
        <v>105</v>
      </c>
      <c r="G178" s="429" t="s">
        <v>145</v>
      </c>
      <c r="H178" s="429" t="s">
        <v>106</v>
      </c>
      <c r="I178" s="596"/>
      <c r="J178" s="596"/>
      <c r="K178" s="574"/>
      <c r="L178" s="573"/>
    </row>
    <row r="179" spans="2:12" ht="15" customHeight="1" thickTop="1" x14ac:dyDescent="0.15">
      <c r="B179" s="311" t="s">
        <v>107</v>
      </c>
      <c r="C179" s="210"/>
      <c r="D179" s="211"/>
      <c r="E179" s="212"/>
      <c r="F179" s="212"/>
      <c r="G179" s="212"/>
      <c r="H179" s="213"/>
      <c r="I179" s="312">
        <f>SUM(C179:H179)</f>
        <v>0</v>
      </c>
      <c r="J179" s="313">
        <f>ROUNDDOWN(I179*$C$176,0)</f>
        <v>0</v>
      </c>
      <c r="K179" s="313">
        <f>MIN(J179,$J$176)</f>
        <v>0</v>
      </c>
      <c r="L179" s="320"/>
    </row>
    <row r="180" spans="2:12" ht="15" customHeight="1" x14ac:dyDescent="0.15">
      <c r="B180" s="311" t="s">
        <v>108</v>
      </c>
      <c r="C180" s="214"/>
      <c r="D180" s="208"/>
      <c r="E180" s="209"/>
      <c r="F180" s="209"/>
      <c r="G180" s="209"/>
      <c r="H180" s="215"/>
      <c r="I180" s="312">
        <f t="shared" ref="I180:I190" si="30">SUM(C180:H180)</f>
        <v>0</v>
      </c>
      <c r="J180" s="313">
        <f t="shared" ref="J180:J190" si="31">ROUNDDOWN(I180*$C$176,0)</f>
        <v>0</v>
      </c>
      <c r="K180" s="313">
        <f t="shared" ref="K180:K190" si="32">MIN(J180,$J$176)</f>
        <v>0</v>
      </c>
      <c r="L180" s="321"/>
    </row>
    <row r="181" spans="2:12" ht="15" customHeight="1" x14ac:dyDescent="0.15">
      <c r="B181" s="311" t="s">
        <v>109</v>
      </c>
      <c r="C181" s="214"/>
      <c r="D181" s="208"/>
      <c r="E181" s="209"/>
      <c r="F181" s="209"/>
      <c r="G181" s="209"/>
      <c r="H181" s="215"/>
      <c r="I181" s="312">
        <f t="shared" si="30"/>
        <v>0</v>
      </c>
      <c r="J181" s="313">
        <f t="shared" si="31"/>
        <v>0</v>
      </c>
      <c r="K181" s="313">
        <f t="shared" si="32"/>
        <v>0</v>
      </c>
      <c r="L181" s="321"/>
    </row>
    <row r="182" spans="2:12" ht="15" customHeight="1" x14ac:dyDescent="0.15">
      <c r="B182" s="311" t="s">
        <v>110</v>
      </c>
      <c r="C182" s="214"/>
      <c r="D182" s="208"/>
      <c r="E182" s="209"/>
      <c r="F182" s="209"/>
      <c r="G182" s="209"/>
      <c r="H182" s="215"/>
      <c r="I182" s="312">
        <f t="shared" si="30"/>
        <v>0</v>
      </c>
      <c r="J182" s="313">
        <f t="shared" si="31"/>
        <v>0</v>
      </c>
      <c r="K182" s="313">
        <f t="shared" si="32"/>
        <v>0</v>
      </c>
      <c r="L182" s="321"/>
    </row>
    <row r="183" spans="2:12" ht="15" customHeight="1" x14ac:dyDescent="0.15">
      <c r="B183" s="311" t="s">
        <v>111</v>
      </c>
      <c r="C183" s="214"/>
      <c r="D183" s="208"/>
      <c r="E183" s="209"/>
      <c r="F183" s="209"/>
      <c r="G183" s="209"/>
      <c r="H183" s="215"/>
      <c r="I183" s="312">
        <f t="shared" si="30"/>
        <v>0</v>
      </c>
      <c r="J183" s="313">
        <f t="shared" si="31"/>
        <v>0</v>
      </c>
      <c r="K183" s="313">
        <f t="shared" si="32"/>
        <v>0</v>
      </c>
      <c r="L183" s="321"/>
    </row>
    <row r="184" spans="2:12" ht="15" customHeight="1" x14ac:dyDescent="0.15">
      <c r="B184" s="311" t="s">
        <v>112</v>
      </c>
      <c r="C184" s="214"/>
      <c r="D184" s="208"/>
      <c r="E184" s="209"/>
      <c r="F184" s="209"/>
      <c r="G184" s="209"/>
      <c r="H184" s="215"/>
      <c r="I184" s="312">
        <f t="shared" si="30"/>
        <v>0</v>
      </c>
      <c r="J184" s="313">
        <f t="shared" si="31"/>
        <v>0</v>
      </c>
      <c r="K184" s="313">
        <f t="shared" si="32"/>
        <v>0</v>
      </c>
      <c r="L184" s="321"/>
    </row>
    <row r="185" spans="2:12" ht="15" customHeight="1" x14ac:dyDescent="0.15">
      <c r="B185" s="311" t="s">
        <v>113</v>
      </c>
      <c r="C185" s="214"/>
      <c r="D185" s="208"/>
      <c r="E185" s="209"/>
      <c r="F185" s="209"/>
      <c r="G185" s="209"/>
      <c r="H185" s="215"/>
      <c r="I185" s="312">
        <f t="shared" si="30"/>
        <v>0</v>
      </c>
      <c r="J185" s="313">
        <f t="shared" si="31"/>
        <v>0</v>
      </c>
      <c r="K185" s="313">
        <f t="shared" si="32"/>
        <v>0</v>
      </c>
      <c r="L185" s="321"/>
    </row>
    <row r="186" spans="2:12" ht="15" customHeight="1" x14ac:dyDescent="0.15">
      <c r="B186" s="311" t="s">
        <v>114</v>
      </c>
      <c r="C186" s="214"/>
      <c r="D186" s="208"/>
      <c r="E186" s="209"/>
      <c r="F186" s="209"/>
      <c r="G186" s="209"/>
      <c r="H186" s="215"/>
      <c r="I186" s="312">
        <f t="shared" si="30"/>
        <v>0</v>
      </c>
      <c r="J186" s="313">
        <f t="shared" si="31"/>
        <v>0</v>
      </c>
      <c r="K186" s="313">
        <f t="shared" si="32"/>
        <v>0</v>
      </c>
      <c r="L186" s="321"/>
    </row>
    <row r="187" spans="2:12" ht="15" customHeight="1" x14ac:dyDescent="0.15">
      <c r="B187" s="311" t="s">
        <v>115</v>
      </c>
      <c r="C187" s="214"/>
      <c r="D187" s="208"/>
      <c r="E187" s="209"/>
      <c r="F187" s="209"/>
      <c r="G187" s="209"/>
      <c r="H187" s="215"/>
      <c r="I187" s="312">
        <f t="shared" si="30"/>
        <v>0</v>
      </c>
      <c r="J187" s="313">
        <f t="shared" si="31"/>
        <v>0</v>
      </c>
      <c r="K187" s="313">
        <f t="shared" si="32"/>
        <v>0</v>
      </c>
      <c r="L187" s="321"/>
    </row>
    <row r="188" spans="2:12" ht="15" customHeight="1" x14ac:dyDescent="0.15">
      <c r="B188" s="311" t="s">
        <v>116</v>
      </c>
      <c r="C188" s="214"/>
      <c r="D188" s="208"/>
      <c r="E188" s="209"/>
      <c r="F188" s="209"/>
      <c r="G188" s="209"/>
      <c r="H188" s="215"/>
      <c r="I188" s="312">
        <f t="shared" si="30"/>
        <v>0</v>
      </c>
      <c r="J188" s="313">
        <f t="shared" si="31"/>
        <v>0</v>
      </c>
      <c r="K188" s="313">
        <f t="shared" si="32"/>
        <v>0</v>
      </c>
      <c r="L188" s="321"/>
    </row>
    <row r="189" spans="2:12" ht="15" customHeight="1" x14ac:dyDescent="0.15">
      <c r="B189" s="311" t="s">
        <v>117</v>
      </c>
      <c r="C189" s="214"/>
      <c r="D189" s="208"/>
      <c r="E189" s="209"/>
      <c r="F189" s="209"/>
      <c r="G189" s="209"/>
      <c r="H189" s="215"/>
      <c r="I189" s="312">
        <f t="shared" si="30"/>
        <v>0</v>
      </c>
      <c r="J189" s="313">
        <f t="shared" si="31"/>
        <v>0</v>
      </c>
      <c r="K189" s="313">
        <f t="shared" si="32"/>
        <v>0</v>
      </c>
      <c r="L189" s="321"/>
    </row>
    <row r="190" spans="2:12" ht="15" customHeight="1" thickBot="1" x14ac:dyDescent="0.2">
      <c r="B190" s="311" t="s">
        <v>118</v>
      </c>
      <c r="C190" s="216"/>
      <c r="D190" s="217"/>
      <c r="E190" s="218"/>
      <c r="F190" s="218"/>
      <c r="G190" s="218"/>
      <c r="H190" s="219"/>
      <c r="I190" s="314">
        <f t="shared" si="30"/>
        <v>0</v>
      </c>
      <c r="J190" s="313">
        <f t="shared" si="31"/>
        <v>0</v>
      </c>
      <c r="K190" s="313">
        <f t="shared" si="32"/>
        <v>0</v>
      </c>
      <c r="L190" s="322"/>
    </row>
    <row r="191" spans="2:12" ht="30" customHeight="1" thickTop="1" thickBot="1" x14ac:dyDescent="0.2">
      <c r="B191" s="587" t="s">
        <v>119</v>
      </c>
      <c r="C191" s="587"/>
      <c r="D191" s="587"/>
      <c r="E191" s="587"/>
      <c r="F191" s="587"/>
      <c r="G191" s="587"/>
      <c r="H191" s="587"/>
      <c r="I191" s="595" t="s">
        <v>121</v>
      </c>
      <c r="J191" s="595"/>
      <c r="K191" s="316">
        <f>SUM(K179:K190)</f>
        <v>0</v>
      </c>
      <c r="L191" s="323">
        <f>SUM(L179:L190)</f>
        <v>0</v>
      </c>
    </row>
    <row r="192" spans="2:12" ht="24.75" customHeight="1" thickTop="1" thickBot="1" x14ac:dyDescent="0.2"/>
    <row r="193" spans="1:12" ht="30" customHeight="1" thickTop="1" thickBot="1" x14ac:dyDescent="0.2">
      <c r="A193" s="302">
        <f>A176+1</f>
        <v>12</v>
      </c>
      <c r="B193" s="318" t="s">
        <v>97</v>
      </c>
      <c r="C193" s="597"/>
      <c r="D193" s="598"/>
      <c r="E193" s="306" t="s">
        <v>98</v>
      </c>
      <c r="F193" s="307"/>
      <c r="G193" s="593">
        <f>VLOOKUP($A193,所要額調書!$A$13:$M$52,8,FALSE)</f>
        <v>0</v>
      </c>
      <c r="H193" s="594"/>
      <c r="I193" s="308" t="s">
        <v>136</v>
      </c>
      <c r="J193" s="591" t="str">
        <f>VLOOKUP($A193,所要額調書!$A$13:$M$52,10,FALSE)</f>
        <v/>
      </c>
      <c r="K193" s="592"/>
    </row>
    <row r="194" spans="1:12" ht="15" customHeight="1" thickTop="1" x14ac:dyDescent="0.15">
      <c r="B194" s="574" t="s">
        <v>120</v>
      </c>
      <c r="C194" s="582" t="s">
        <v>161</v>
      </c>
      <c r="D194" s="583"/>
      <c r="E194" s="583"/>
      <c r="F194" s="583"/>
      <c r="G194" s="583"/>
      <c r="H194" s="584"/>
      <c r="I194" s="574" t="s">
        <v>100</v>
      </c>
      <c r="J194" s="574" t="s">
        <v>101</v>
      </c>
      <c r="K194" s="585" t="s">
        <v>122</v>
      </c>
      <c r="L194" s="572" t="s">
        <v>248</v>
      </c>
    </row>
    <row r="195" spans="1:12" ht="23.25" thickBot="1" x14ac:dyDescent="0.2">
      <c r="B195" s="575"/>
      <c r="C195" s="429" t="s">
        <v>102</v>
      </c>
      <c r="D195" s="310" t="s">
        <v>103</v>
      </c>
      <c r="E195" s="429" t="s">
        <v>104</v>
      </c>
      <c r="F195" s="429" t="s">
        <v>105</v>
      </c>
      <c r="G195" s="429" t="s">
        <v>145</v>
      </c>
      <c r="H195" s="429" t="s">
        <v>106</v>
      </c>
      <c r="I195" s="596"/>
      <c r="J195" s="596"/>
      <c r="K195" s="574"/>
      <c r="L195" s="573"/>
    </row>
    <row r="196" spans="1:12" ht="15" customHeight="1" thickTop="1" x14ac:dyDescent="0.15">
      <c r="B196" s="311" t="s">
        <v>107</v>
      </c>
      <c r="C196" s="210"/>
      <c r="D196" s="211"/>
      <c r="E196" s="212"/>
      <c r="F196" s="212"/>
      <c r="G196" s="212"/>
      <c r="H196" s="213"/>
      <c r="I196" s="312">
        <f>SUM(C196:H196)</f>
        <v>0</v>
      </c>
      <c r="J196" s="313">
        <f>ROUNDDOWN(I196*$C$193,0)</f>
        <v>0</v>
      </c>
      <c r="K196" s="313">
        <f>MIN(J196,$J$193)</f>
        <v>0</v>
      </c>
      <c r="L196" s="320"/>
    </row>
    <row r="197" spans="1:12" ht="15" customHeight="1" x14ac:dyDescent="0.15">
      <c r="B197" s="311" t="s">
        <v>108</v>
      </c>
      <c r="C197" s="214"/>
      <c r="D197" s="208"/>
      <c r="E197" s="209"/>
      <c r="F197" s="209"/>
      <c r="G197" s="209"/>
      <c r="H197" s="215"/>
      <c r="I197" s="312">
        <f t="shared" ref="I197:I207" si="33">SUM(C197:H197)</f>
        <v>0</v>
      </c>
      <c r="J197" s="313">
        <f t="shared" ref="J197:J207" si="34">ROUNDDOWN(I197*$C$193,0)</f>
        <v>0</v>
      </c>
      <c r="K197" s="313">
        <f t="shared" ref="K197:K207" si="35">MIN(J197,$J$193)</f>
        <v>0</v>
      </c>
      <c r="L197" s="321"/>
    </row>
    <row r="198" spans="1:12" ht="15" customHeight="1" x14ac:dyDescent="0.15">
      <c r="B198" s="311" t="s">
        <v>109</v>
      </c>
      <c r="C198" s="214"/>
      <c r="D198" s="208"/>
      <c r="E198" s="209"/>
      <c r="F198" s="209"/>
      <c r="G198" s="209"/>
      <c r="H198" s="215"/>
      <c r="I198" s="312">
        <f t="shared" si="33"/>
        <v>0</v>
      </c>
      <c r="J198" s="313">
        <f t="shared" si="34"/>
        <v>0</v>
      </c>
      <c r="K198" s="313">
        <f t="shared" si="35"/>
        <v>0</v>
      </c>
      <c r="L198" s="321"/>
    </row>
    <row r="199" spans="1:12" ht="15" customHeight="1" x14ac:dyDescent="0.15">
      <c r="B199" s="311" t="s">
        <v>110</v>
      </c>
      <c r="C199" s="214"/>
      <c r="D199" s="208"/>
      <c r="E199" s="209"/>
      <c r="F199" s="209"/>
      <c r="G199" s="209"/>
      <c r="H199" s="215"/>
      <c r="I199" s="312">
        <f t="shared" si="33"/>
        <v>0</v>
      </c>
      <c r="J199" s="313">
        <f t="shared" si="34"/>
        <v>0</v>
      </c>
      <c r="K199" s="313">
        <f t="shared" si="35"/>
        <v>0</v>
      </c>
      <c r="L199" s="321"/>
    </row>
    <row r="200" spans="1:12" ht="15" customHeight="1" x14ac:dyDescent="0.15">
      <c r="B200" s="311" t="s">
        <v>111</v>
      </c>
      <c r="C200" s="214"/>
      <c r="D200" s="208"/>
      <c r="E200" s="209"/>
      <c r="F200" s="209"/>
      <c r="G200" s="209"/>
      <c r="H200" s="215"/>
      <c r="I200" s="312">
        <f t="shared" si="33"/>
        <v>0</v>
      </c>
      <c r="J200" s="313">
        <f t="shared" si="34"/>
        <v>0</v>
      </c>
      <c r="K200" s="313">
        <f t="shared" si="35"/>
        <v>0</v>
      </c>
      <c r="L200" s="321"/>
    </row>
    <row r="201" spans="1:12" ht="15" customHeight="1" x14ac:dyDescent="0.15">
      <c r="B201" s="311" t="s">
        <v>112</v>
      </c>
      <c r="C201" s="214"/>
      <c r="D201" s="208"/>
      <c r="E201" s="209"/>
      <c r="F201" s="209"/>
      <c r="G201" s="209"/>
      <c r="H201" s="215"/>
      <c r="I201" s="312">
        <f t="shared" si="33"/>
        <v>0</v>
      </c>
      <c r="J201" s="313">
        <f t="shared" si="34"/>
        <v>0</v>
      </c>
      <c r="K201" s="313">
        <f t="shared" si="35"/>
        <v>0</v>
      </c>
      <c r="L201" s="321"/>
    </row>
    <row r="202" spans="1:12" ht="15" customHeight="1" x14ac:dyDescent="0.15">
      <c r="B202" s="311" t="s">
        <v>113</v>
      </c>
      <c r="C202" s="214"/>
      <c r="D202" s="208"/>
      <c r="E202" s="209"/>
      <c r="F202" s="209"/>
      <c r="G202" s="209"/>
      <c r="H202" s="215"/>
      <c r="I202" s="312">
        <f t="shared" si="33"/>
        <v>0</v>
      </c>
      <c r="J202" s="313">
        <f t="shared" si="34"/>
        <v>0</v>
      </c>
      <c r="K202" s="313">
        <f t="shared" si="35"/>
        <v>0</v>
      </c>
      <c r="L202" s="321"/>
    </row>
    <row r="203" spans="1:12" ht="15" customHeight="1" x14ac:dyDescent="0.15">
      <c r="B203" s="311" t="s">
        <v>114</v>
      </c>
      <c r="C203" s="214"/>
      <c r="D203" s="208"/>
      <c r="E203" s="209"/>
      <c r="F203" s="209"/>
      <c r="G203" s="209"/>
      <c r="H203" s="215"/>
      <c r="I203" s="312">
        <f t="shared" si="33"/>
        <v>0</v>
      </c>
      <c r="J203" s="313">
        <f t="shared" si="34"/>
        <v>0</v>
      </c>
      <c r="K203" s="313">
        <f t="shared" si="35"/>
        <v>0</v>
      </c>
      <c r="L203" s="321"/>
    </row>
    <row r="204" spans="1:12" ht="15" customHeight="1" x14ac:dyDescent="0.15">
      <c r="B204" s="311" t="s">
        <v>115</v>
      </c>
      <c r="C204" s="214"/>
      <c r="D204" s="208"/>
      <c r="E204" s="209"/>
      <c r="F204" s="209"/>
      <c r="G204" s="209"/>
      <c r="H204" s="215"/>
      <c r="I204" s="312">
        <f t="shared" si="33"/>
        <v>0</v>
      </c>
      <c r="J204" s="313">
        <f t="shared" si="34"/>
        <v>0</v>
      </c>
      <c r="K204" s="313">
        <f t="shared" si="35"/>
        <v>0</v>
      </c>
      <c r="L204" s="321"/>
    </row>
    <row r="205" spans="1:12" ht="15" customHeight="1" x14ac:dyDescent="0.15">
      <c r="B205" s="311" t="s">
        <v>116</v>
      </c>
      <c r="C205" s="214"/>
      <c r="D205" s="208"/>
      <c r="E205" s="209"/>
      <c r="F205" s="209"/>
      <c r="G205" s="209"/>
      <c r="H205" s="215"/>
      <c r="I205" s="312">
        <f t="shared" si="33"/>
        <v>0</v>
      </c>
      <c r="J205" s="313">
        <f t="shared" si="34"/>
        <v>0</v>
      </c>
      <c r="K205" s="313">
        <f t="shared" si="35"/>
        <v>0</v>
      </c>
      <c r="L205" s="321"/>
    </row>
    <row r="206" spans="1:12" ht="15" customHeight="1" x14ac:dyDescent="0.15">
      <c r="B206" s="311" t="s">
        <v>117</v>
      </c>
      <c r="C206" s="214"/>
      <c r="D206" s="208"/>
      <c r="E206" s="209"/>
      <c r="F206" s="209"/>
      <c r="G206" s="209"/>
      <c r="H206" s="215"/>
      <c r="I206" s="312">
        <f t="shared" si="33"/>
        <v>0</v>
      </c>
      <c r="J206" s="313">
        <f t="shared" si="34"/>
        <v>0</v>
      </c>
      <c r="K206" s="313">
        <f t="shared" si="35"/>
        <v>0</v>
      </c>
      <c r="L206" s="321"/>
    </row>
    <row r="207" spans="1:12" ht="15" customHeight="1" thickBot="1" x14ac:dyDescent="0.2">
      <c r="B207" s="311" t="s">
        <v>118</v>
      </c>
      <c r="C207" s="216"/>
      <c r="D207" s="217"/>
      <c r="E207" s="218"/>
      <c r="F207" s="218"/>
      <c r="G207" s="218"/>
      <c r="H207" s="219"/>
      <c r="I207" s="314">
        <f t="shared" si="33"/>
        <v>0</v>
      </c>
      <c r="J207" s="313">
        <f t="shared" si="34"/>
        <v>0</v>
      </c>
      <c r="K207" s="313">
        <f t="shared" si="35"/>
        <v>0</v>
      </c>
      <c r="L207" s="322"/>
    </row>
    <row r="208" spans="1:12" ht="30" customHeight="1" thickTop="1" thickBot="1" x14ac:dyDescent="0.2">
      <c r="B208" s="587" t="s">
        <v>119</v>
      </c>
      <c r="C208" s="587"/>
      <c r="D208" s="587"/>
      <c r="E208" s="587"/>
      <c r="F208" s="587"/>
      <c r="G208" s="587"/>
      <c r="H208" s="587"/>
      <c r="I208" s="595" t="s">
        <v>121</v>
      </c>
      <c r="J208" s="595"/>
      <c r="K208" s="316">
        <f>SUM(K196:K207)</f>
        <v>0</v>
      </c>
      <c r="L208" s="323">
        <f>SUM(L196:L207)</f>
        <v>0</v>
      </c>
    </row>
    <row r="209" spans="1:12" ht="24.75" customHeight="1" thickTop="1" x14ac:dyDescent="0.15"/>
    <row r="210" spans="1:12" ht="26.25" customHeight="1" thickBot="1" x14ac:dyDescent="0.2">
      <c r="B210" s="428" t="s">
        <v>247</v>
      </c>
      <c r="C210" s="576">
        <f>申請書!G218</f>
        <v>0</v>
      </c>
      <c r="D210" s="577"/>
      <c r="E210" s="578"/>
      <c r="F210" s="578"/>
      <c r="G210" s="578"/>
      <c r="H210" s="578"/>
      <c r="I210" s="578"/>
      <c r="J210" s="578"/>
      <c r="K210" s="579"/>
    </row>
    <row r="211" spans="1:12" ht="30" customHeight="1" thickTop="1" thickBot="1" x14ac:dyDescent="0.2">
      <c r="A211" s="302">
        <f>A193+1</f>
        <v>13</v>
      </c>
      <c r="B211" s="318" t="s">
        <v>97</v>
      </c>
      <c r="C211" s="597"/>
      <c r="D211" s="598"/>
      <c r="E211" s="306" t="s">
        <v>98</v>
      </c>
      <c r="F211" s="307"/>
      <c r="G211" s="593">
        <f>VLOOKUP($A211,所要額調書!$A$13:$M$52,8,FALSE)</f>
        <v>0</v>
      </c>
      <c r="H211" s="594"/>
      <c r="I211" s="308" t="s">
        <v>136</v>
      </c>
      <c r="J211" s="591" t="str">
        <f>VLOOKUP($A211,所要額調書!$A$13:$M$52,10,FALSE)</f>
        <v/>
      </c>
      <c r="K211" s="592"/>
    </row>
    <row r="212" spans="1:12" ht="15" customHeight="1" thickTop="1" x14ac:dyDescent="0.15">
      <c r="B212" s="574" t="s">
        <v>120</v>
      </c>
      <c r="C212" s="582" t="s">
        <v>161</v>
      </c>
      <c r="D212" s="583"/>
      <c r="E212" s="583"/>
      <c r="F212" s="583"/>
      <c r="G212" s="583"/>
      <c r="H212" s="584"/>
      <c r="I212" s="574" t="s">
        <v>100</v>
      </c>
      <c r="J212" s="574" t="s">
        <v>101</v>
      </c>
      <c r="K212" s="585" t="s">
        <v>122</v>
      </c>
      <c r="L212" s="572" t="s">
        <v>248</v>
      </c>
    </row>
    <row r="213" spans="1:12" ht="23.25" thickBot="1" x14ac:dyDescent="0.2">
      <c r="B213" s="575"/>
      <c r="C213" s="429" t="s">
        <v>102</v>
      </c>
      <c r="D213" s="310" t="s">
        <v>103</v>
      </c>
      <c r="E213" s="429" t="s">
        <v>104</v>
      </c>
      <c r="F213" s="429" t="s">
        <v>105</v>
      </c>
      <c r="G213" s="429" t="s">
        <v>145</v>
      </c>
      <c r="H213" s="429" t="s">
        <v>106</v>
      </c>
      <c r="I213" s="596"/>
      <c r="J213" s="596"/>
      <c r="K213" s="574"/>
      <c r="L213" s="573"/>
    </row>
    <row r="214" spans="1:12" ht="15" customHeight="1" thickTop="1" x14ac:dyDescent="0.15">
      <c r="B214" s="311" t="s">
        <v>107</v>
      </c>
      <c r="C214" s="210"/>
      <c r="D214" s="211"/>
      <c r="E214" s="212"/>
      <c r="F214" s="212"/>
      <c r="G214" s="212"/>
      <c r="H214" s="213"/>
      <c r="I214" s="312">
        <f>SUM(C214:H214)</f>
        <v>0</v>
      </c>
      <c r="J214" s="313">
        <f>ROUNDDOWN(I214*$C$211,0)</f>
        <v>0</v>
      </c>
      <c r="K214" s="313">
        <f>MIN(J214,$J$211)</f>
        <v>0</v>
      </c>
      <c r="L214" s="320"/>
    </row>
    <row r="215" spans="1:12" ht="15" customHeight="1" x14ac:dyDescent="0.15">
      <c r="B215" s="311" t="s">
        <v>108</v>
      </c>
      <c r="C215" s="214"/>
      <c r="D215" s="208"/>
      <c r="E215" s="209"/>
      <c r="F215" s="209"/>
      <c r="G215" s="209"/>
      <c r="H215" s="215"/>
      <c r="I215" s="312">
        <f t="shared" ref="I215:I225" si="36">SUM(C215:H215)</f>
        <v>0</v>
      </c>
      <c r="J215" s="313">
        <f t="shared" ref="J215:J225" si="37">ROUNDDOWN(I215*$C$211,0)</f>
        <v>0</v>
      </c>
      <c r="K215" s="313">
        <f t="shared" ref="K215:K225" si="38">MIN(J215,$J$211)</f>
        <v>0</v>
      </c>
      <c r="L215" s="321"/>
    </row>
    <row r="216" spans="1:12" ht="15" customHeight="1" x14ac:dyDescent="0.15">
      <c r="B216" s="311" t="s">
        <v>109</v>
      </c>
      <c r="C216" s="214"/>
      <c r="D216" s="208"/>
      <c r="E216" s="209"/>
      <c r="F216" s="209"/>
      <c r="G216" s="209"/>
      <c r="H216" s="215"/>
      <c r="I216" s="312">
        <f t="shared" si="36"/>
        <v>0</v>
      </c>
      <c r="J216" s="313">
        <f t="shared" si="37"/>
        <v>0</v>
      </c>
      <c r="K216" s="313">
        <f t="shared" si="38"/>
        <v>0</v>
      </c>
      <c r="L216" s="321"/>
    </row>
    <row r="217" spans="1:12" ht="15" customHeight="1" x14ac:dyDescent="0.15">
      <c r="B217" s="311" t="s">
        <v>110</v>
      </c>
      <c r="C217" s="214"/>
      <c r="D217" s="208"/>
      <c r="E217" s="209"/>
      <c r="F217" s="209"/>
      <c r="G217" s="209"/>
      <c r="H217" s="215"/>
      <c r="I217" s="312">
        <f t="shared" si="36"/>
        <v>0</v>
      </c>
      <c r="J217" s="313">
        <f t="shared" si="37"/>
        <v>0</v>
      </c>
      <c r="K217" s="313">
        <f t="shared" si="38"/>
        <v>0</v>
      </c>
      <c r="L217" s="321"/>
    </row>
    <row r="218" spans="1:12" ht="15" customHeight="1" x14ac:dyDescent="0.15">
      <c r="B218" s="311" t="s">
        <v>111</v>
      </c>
      <c r="C218" s="214"/>
      <c r="D218" s="208"/>
      <c r="E218" s="209"/>
      <c r="F218" s="209"/>
      <c r="G218" s="209"/>
      <c r="H218" s="215"/>
      <c r="I218" s="312">
        <f t="shared" si="36"/>
        <v>0</v>
      </c>
      <c r="J218" s="313">
        <f t="shared" si="37"/>
        <v>0</v>
      </c>
      <c r="K218" s="313">
        <f t="shared" si="38"/>
        <v>0</v>
      </c>
      <c r="L218" s="321"/>
    </row>
    <row r="219" spans="1:12" ht="15" customHeight="1" x14ac:dyDescent="0.15">
      <c r="B219" s="311" t="s">
        <v>112</v>
      </c>
      <c r="C219" s="214"/>
      <c r="D219" s="208"/>
      <c r="E219" s="209"/>
      <c r="F219" s="209"/>
      <c r="G219" s="209"/>
      <c r="H219" s="215"/>
      <c r="I219" s="312">
        <f t="shared" si="36"/>
        <v>0</v>
      </c>
      <c r="J219" s="313">
        <f t="shared" si="37"/>
        <v>0</v>
      </c>
      <c r="K219" s="313">
        <f t="shared" si="38"/>
        <v>0</v>
      </c>
      <c r="L219" s="321"/>
    </row>
    <row r="220" spans="1:12" ht="15" customHeight="1" x14ac:dyDescent="0.15">
      <c r="B220" s="311" t="s">
        <v>113</v>
      </c>
      <c r="C220" s="214"/>
      <c r="D220" s="208"/>
      <c r="E220" s="209"/>
      <c r="F220" s="209"/>
      <c r="G220" s="209"/>
      <c r="H220" s="215"/>
      <c r="I220" s="312">
        <f t="shared" si="36"/>
        <v>0</v>
      </c>
      <c r="J220" s="313">
        <f t="shared" si="37"/>
        <v>0</v>
      </c>
      <c r="K220" s="313">
        <f t="shared" si="38"/>
        <v>0</v>
      </c>
      <c r="L220" s="321"/>
    </row>
    <row r="221" spans="1:12" ht="15" customHeight="1" x14ac:dyDescent="0.15">
      <c r="B221" s="311" t="s">
        <v>114</v>
      </c>
      <c r="C221" s="214"/>
      <c r="D221" s="208"/>
      <c r="E221" s="209"/>
      <c r="F221" s="209"/>
      <c r="G221" s="209"/>
      <c r="H221" s="215"/>
      <c r="I221" s="312">
        <f t="shared" si="36"/>
        <v>0</v>
      </c>
      <c r="J221" s="313">
        <f t="shared" si="37"/>
        <v>0</v>
      </c>
      <c r="K221" s="313">
        <f t="shared" si="38"/>
        <v>0</v>
      </c>
      <c r="L221" s="321"/>
    </row>
    <row r="222" spans="1:12" ht="15" customHeight="1" x14ac:dyDescent="0.15">
      <c r="B222" s="311" t="s">
        <v>115</v>
      </c>
      <c r="C222" s="214"/>
      <c r="D222" s="208"/>
      <c r="E222" s="209"/>
      <c r="F222" s="209"/>
      <c r="G222" s="209"/>
      <c r="H222" s="215"/>
      <c r="I222" s="312">
        <f t="shared" si="36"/>
        <v>0</v>
      </c>
      <c r="J222" s="313">
        <f t="shared" si="37"/>
        <v>0</v>
      </c>
      <c r="K222" s="313">
        <f t="shared" si="38"/>
        <v>0</v>
      </c>
      <c r="L222" s="321"/>
    </row>
    <row r="223" spans="1:12" ht="15" customHeight="1" x14ac:dyDescent="0.15">
      <c r="B223" s="311" t="s">
        <v>116</v>
      </c>
      <c r="C223" s="214"/>
      <c r="D223" s="208"/>
      <c r="E223" s="209"/>
      <c r="F223" s="209"/>
      <c r="G223" s="209"/>
      <c r="H223" s="215"/>
      <c r="I223" s="312">
        <f t="shared" si="36"/>
        <v>0</v>
      </c>
      <c r="J223" s="313">
        <f t="shared" si="37"/>
        <v>0</v>
      </c>
      <c r="K223" s="313">
        <f t="shared" si="38"/>
        <v>0</v>
      </c>
      <c r="L223" s="321"/>
    </row>
    <row r="224" spans="1:12" ht="15" customHeight="1" x14ac:dyDescent="0.15">
      <c r="B224" s="311" t="s">
        <v>117</v>
      </c>
      <c r="C224" s="214"/>
      <c r="D224" s="208"/>
      <c r="E224" s="209"/>
      <c r="F224" s="209"/>
      <c r="G224" s="209"/>
      <c r="H224" s="215"/>
      <c r="I224" s="312">
        <f t="shared" si="36"/>
        <v>0</v>
      </c>
      <c r="J224" s="313">
        <f t="shared" si="37"/>
        <v>0</v>
      </c>
      <c r="K224" s="313">
        <f t="shared" si="38"/>
        <v>0</v>
      </c>
      <c r="L224" s="321"/>
    </row>
    <row r="225" spans="1:12" ht="15" customHeight="1" thickBot="1" x14ac:dyDescent="0.2">
      <c r="B225" s="311" t="s">
        <v>118</v>
      </c>
      <c r="C225" s="216"/>
      <c r="D225" s="217"/>
      <c r="E225" s="218"/>
      <c r="F225" s="218"/>
      <c r="G225" s="218"/>
      <c r="H225" s="219"/>
      <c r="I225" s="314">
        <f t="shared" si="36"/>
        <v>0</v>
      </c>
      <c r="J225" s="313">
        <f t="shared" si="37"/>
        <v>0</v>
      </c>
      <c r="K225" s="313">
        <f t="shared" si="38"/>
        <v>0</v>
      </c>
      <c r="L225" s="322"/>
    </row>
    <row r="226" spans="1:12" ht="30" customHeight="1" thickTop="1" thickBot="1" x14ac:dyDescent="0.2">
      <c r="B226" s="587" t="s">
        <v>119</v>
      </c>
      <c r="C226" s="587"/>
      <c r="D226" s="587"/>
      <c r="E226" s="587"/>
      <c r="F226" s="587"/>
      <c r="G226" s="587"/>
      <c r="H226" s="587"/>
      <c r="I226" s="595" t="s">
        <v>121</v>
      </c>
      <c r="J226" s="595"/>
      <c r="K226" s="316">
        <f>SUM(K214:K225)</f>
        <v>0</v>
      </c>
      <c r="L226" s="323">
        <f>SUM(L214:L225)</f>
        <v>0</v>
      </c>
    </row>
    <row r="227" spans="1:12" ht="24.75" customHeight="1" thickTop="1" thickBot="1" x14ac:dyDescent="0.2"/>
    <row r="228" spans="1:12" ht="30" customHeight="1" thickTop="1" thickBot="1" x14ac:dyDescent="0.2">
      <c r="A228" s="302">
        <f>A211+1</f>
        <v>14</v>
      </c>
      <c r="B228" s="318" t="s">
        <v>97</v>
      </c>
      <c r="C228" s="597"/>
      <c r="D228" s="598"/>
      <c r="E228" s="306" t="s">
        <v>98</v>
      </c>
      <c r="F228" s="307"/>
      <c r="G228" s="593">
        <f>VLOOKUP($A228,所要額調書!$A$13:$M$52,8,FALSE)</f>
        <v>0</v>
      </c>
      <c r="H228" s="594"/>
      <c r="I228" s="308" t="s">
        <v>136</v>
      </c>
      <c r="J228" s="591" t="str">
        <f>VLOOKUP($A228,所要額調書!$A$13:$M$52,10,FALSE)</f>
        <v/>
      </c>
      <c r="K228" s="592"/>
    </row>
    <row r="229" spans="1:12" ht="15" customHeight="1" thickTop="1" x14ac:dyDescent="0.15">
      <c r="B229" s="574" t="s">
        <v>120</v>
      </c>
      <c r="C229" s="582" t="s">
        <v>161</v>
      </c>
      <c r="D229" s="583"/>
      <c r="E229" s="583"/>
      <c r="F229" s="583"/>
      <c r="G229" s="583"/>
      <c r="H229" s="584"/>
      <c r="I229" s="574" t="s">
        <v>100</v>
      </c>
      <c r="J229" s="574" t="s">
        <v>101</v>
      </c>
      <c r="K229" s="585" t="s">
        <v>122</v>
      </c>
      <c r="L229" s="572" t="s">
        <v>248</v>
      </c>
    </row>
    <row r="230" spans="1:12" ht="23.25" thickBot="1" x14ac:dyDescent="0.2">
      <c r="B230" s="575"/>
      <c r="C230" s="429" t="s">
        <v>102</v>
      </c>
      <c r="D230" s="310" t="s">
        <v>103</v>
      </c>
      <c r="E230" s="429" t="s">
        <v>104</v>
      </c>
      <c r="F230" s="429" t="s">
        <v>105</v>
      </c>
      <c r="G230" s="429" t="s">
        <v>145</v>
      </c>
      <c r="H230" s="429" t="s">
        <v>106</v>
      </c>
      <c r="I230" s="596"/>
      <c r="J230" s="596"/>
      <c r="K230" s="574"/>
      <c r="L230" s="573"/>
    </row>
    <row r="231" spans="1:12" ht="15" customHeight="1" thickTop="1" x14ac:dyDescent="0.15">
      <c r="B231" s="311" t="s">
        <v>107</v>
      </c>
      <c r="C231" s="210"/>
      <c r="D231" s="211"/>
      <c r="E231" s="212"/>
      <c r="F231" s="212"/>
      <c r="G231" s="212"/>
      <c r="H231" s="213"/>
      <c r="I231" s="312">
        <f>SUM(C231:H231)</f>
        <v>0</v>
      </c>
      <c r="J231" s="313">
        <f>ROUNDDOWN(I231*$C$228,0)</f>
        <v>0</v>
      </c>
      <c r="K231" s="313">
        <f>MIN(J231,$J$228)</f>
        <v>0</v>
      </c>
      <c r="L231" s="320"/>
    </row>
    <row r="232" spans="1:12" ht="15" customHeight="1" x14ac:dyDescent="0.15">
      <c r="B232" s="311" t="s">
        <v>108</v>
      </c>
      <c r="C232" s="214"/>
      <c r="D232" s="208"/>
      <c r="E232" s="209"/>
      <c r="F232" s="209"/>
      <c r="G232" s="209"/>
      <c r="H232" s="215"/>
      <c r="I232" s="312">
        <f t="shared" ref="I232:I242" si="39">SUM(C232:H232)</f>
        <v>0</v>
      </c>
      <c r="J232" s="313">
        <f t="shared" ref="J232:J242" si="40">ROUNDDOWN(I232*$C$228,0)</f>
        <v>0</v>
      </c>
      <c r="K232" s="313">
        <f t="shared" ref="K232:K242" si="41">MIN(J232,$J$228)</f>
        <v>0</v>
      </c>
      <c r="L232" s="321"/>
    </row>
    <row r="233" spans="1:12" ht="15" customHeight="1" x14ac:dyDescent="0.15">
      <c r="B233" s="311" t="s">
        <v>109</v>
      </c>
      <c r="C233" s="214"/>
      <c r="D233" s="208"/>
      <c r="E233" s="209"/>
      <c r="F233" s="209"/>
      <c r="G233" s="209"/>
      <c r="H233" s="215"/>
      <c r="I233" s="312">
        <f t="shared" si="39"/>
        <v>0</v>
      </c>
      <c r="J233" s="313">
        <f t="shared" si="40"/>
        <v>0</v>
      </c>
      <c r="K233" s="313">
        <f t="shared" si="41"/>
        <v>0</v>
      </c>
      <c r="L233" s="321"/>
    </row>
    <row r="234" spans="1:12" ht="15" customHeight="1" x14ac:dyDescent="0.15">
      <c r="B234" s="311" t="s">
        <v>110</v>
      </c>
      <c r="C234" s="214"/>
      <c r="D234" s="208"/>
      <c r="E234" s="209"/>
      <c r="F234" s="209"/>
      <c r="G234" s="209"/>
      <c r="H234" s="215"/>
      <c r="I234" s="312">
        <f t="shared" si="39"/>
        <v>0</v>
      </c>
      <c r="J234" s="313">
        <f t="shared" si="40"/>
        <v>0</v>
      </c>
      <c r="K234" s="313">
        <f t="shared" si="41"/>
        <v>0</v>
      </c>
      <c r="L234" s="321"/>
    </row>
    <row r="235" spans="1:12" ht="15" customHeight="1" x14ac:dyDescent="0.15">
      <c r="B235" s="311" t="s">
        <v>111</v>
      </c>
      <c r="C235" s="214"/>
      <c r="D235" s="208"/>
      <c r="E235" s="209"/>
      <c r="F235" s="209"/>
      <c r="G235" s="209"/>
      <c r="H235" s="215"/>
      <c r="I235" s="312">
        <f t="shared" si="39"/>
        <v>0</v>
      </c>
      <c r="J235" s="313">
        <f t="shared" si="40"/>
        <v>0</v>
      </c>
      <c r="K235" s="313">
        <f t="shared" si="41"/>
        <v>0</v>
      </c>
      <c r="L235" s="321"/>
    </row>
    <row r="236" spans="1:12" ht="15" customHeight="1" x14ac:dyDescent="0.15">
      <c r="B236" s="311" t="s">
        <v>112</v>
      </c>
      <c r="C236" s="214"/>
      <c r="D236" s="208"/>
      <c r="E236" s="209"/>
      <c r="F236" s="209"/>
      <c r="G236" s="209"/>
      <c r="H236" s="215"/>
      <c r="I236" s="312">
        <f t="shared" si="39"/>
        <v>0</v>
      </c>
      <c r="J236" s="313">
        <f t="shared" si="40"/>
        <v>0</v>
      </c>
      <c r="K236" s="313">
        <f t="shared" si="41"/>
        <v>0</v>
      </c>
      <c r="L236" s="321"/>
    </row>
    <row r="237" spans="1:12" ht="15" customHeight="1" x14ac:dyDescent="0.15">
      <c r="B237" s="311" t="s">
        <v>113</v>
      </c>
      <c r="C237" s="214"/>
      <c r="D237" s="208"/>
      <c r="E237" s="209"/>
      <c r="F237" s="209"/>
      <c r="G237" s="209"/>
      <c r="H237" s="215"/>
      <c r="I237" s="312">
        <f t="shared" si="39"/>
        <v>0</v>
      </c>
      <c r="J237" s="313">
        <f t="shared" si="40"/>
        <v>0</v>
      </c>
      <c r="K237" s="313">
        <f t="shared" si="41"/>
        <v>0</v>
      </c>
      <c r="L237" s="321"/>
    </row>
    <row r="238" spans="1:12" ht="15" customHeight="1" x14ac:dyDescent="0.15">
      <c r="B238" s="311" t="s">
        <v>114</v>
      </c>
      <c r="C238" s="214"/>
      <c r="D238" s="208"/>
      <c r="E238" s="209"/>
      <c r="F238" s="209"/>
      <c r="G238" s="209"/>
      <c r="H238" s="215"/>
      <c r="I238" s="312">
        <f t="shared" si="39"/>
        <v>0</v>
      </c>
      <c r="J238" s="313">
        <f t="shared" si="40"/>
        <v>0</v>
      </c>
      <c r="K238" s="313">
        <f t="shared" si="41"/>
        <v>0</v>
      </c>
      <c r="L238" s="321"/>
    </row>
    <row r="239" spans="1:12" ht="15" customHeight="1" x14ac:dyDescent="0.15">
      <c r="B239" s="311" t="s">
        <v>115</v>
      </c>
      <c r="C239" s="214"/>
      <c r="D239" s="208"/>
      <c r="E239" s="209"/>
      <c r="F239" s="209"/>
      <c r="G239" s="209"/>
      <c r="H239" s="215"/>
      <c r="I239" s="312">
        <f t="shared" si="39"/>
        <v>0</v>
      </c>
      <c r="J239" s="313">
        <f t="shared" si="40"/>
        <v>0</v>
      </c>
      <c r="K239" s="313">
        <f t="shared" si="41"/>
        <v>0</v>
      </c>
      <c r="L239" s="321"/>
    </row>
    <row r="240" spans="1:12" ht="15" customHeight="1" x14ac:dyDescent="0.15">
      <c r="B240" s="311" t="s">
        <v>116</v>
      </c>
      <c r="C240" s="214"/>
      <c r="D240" s="208"/>
      <c r="E240" s="209"/>
      <c r="F240" s="209"/>
      <c r="G240" s="209"/>
      <c r="H240" s="215"/>
      <c r="I240" s="312">
        <f t="shared" si="39"/>
        <v>0</v>
      </c>
      <c r="J240" s="313">
        <f t="shared" si="40"/>
        <v>0</v>
      </c>
      <c r="K240" s="313">
        <f t="shared" si="41"/>
        <v>0</v>
      </c>
      <c r="L240" s="321"/>
    </row>
    <row r="241" spans="1:12" ht="15" customHeight="1" x14ac:dyDescent="0.15">
      <c r="B241" s="311" t="s">
        <v>117</v>
      </c>
      <c r="C241" s="214"/>
      <c r="D241" s="208"/>
      <c r="E241" s="209"/>
      <c r="F241" s="209"/>
      <c r="G241" s="209"/>
      <c r="H241" s="215"/>
      <c r="I241" s="312">
        <f t="shared" si="39"/>
        <v>0</v>
      </c>
      <c r="J241" s="313">
        <f t="shared" si="40"/>
        <v>0</v>
      </c>
      <c r="K241" s="313">
        <f t="shared" si="41"/>
        <v>0</v>
      </c>
      <c r="L241" s="321"/>
    </row>
    <row r="242" spans="1:12" ht="15" customHeight="1" thickBot="1" x14ac:dyDescent="0.2">
      <c r="B242" s="311" t="s">
        <v>118</v>
      </c>
      <c r="C242" s="216"/>
      <c r="D242" s="217"/>
      <c r="E242" s="218"/>
      <c r="F242" s="218"/>
      <c r="G242" s="218"/>
      <c r="H242" s="219"/>
      <c r="I242" s="314">
        <f t="shared" si="39"/>
        <v>0</v>
      </c>
      <c r="J242" s="313">
        <f t="shared" si="40"/>
        <v>0</v>
      </c>
      <c r="K242" s="313">
        <f t="shared" si="41"/>
        <v>0</v>
      </c>
      <c r="L242" s="322"/>
    </row>
    <row r="243" spans="1:12" ht="30" customHeight="1" thickTop="1" thickBot="1" x14ac:dyDescent="0.2">
      <c r="B243" s="587" t="s">
        <v>119</v>
      </c>
      <c r="C243" s="587"/>
      <c r="D243" s="587"/>
      <c r="E243" s="587"/>
      <c r="F243" s="587"/>
      <c r="G243" s="587"/>
      <c r="H243" s="587"/>
      <c r="I243" s="595" t="s">
        <v>121</v>
      </c>
      <c r="J243" s="595"/>
      <c r="K243" s="316">
        <f>SUM(K231:K242)</f>
        <v>0</v>
      </c>
      <c r="L243" s="323">
        <f>SUM(L231:L242)</f>
        <v>0</v>
      </c>
    </row>
    <row r="244" spans="1:12" ht="24.75" customHeight="1" thickTop="1" thickBot="1" x14ac:dyDescent="0.2"/>
    <row r="245" spans="1:12" ht="30" customHeight="1" thickTop="1" thickBot="1" x14ac:dyDescent="0.2">
      <c r="A245" s="302">
        <f>A228+1</f>
        <v>15</v>
      </c>
      <c r="B245" s="318" t="s">
        <v>97</v>
      </c>
      <c r="C245" s="597"/>
      <c r="D245" s="598"/>
      <c r="E245" s="306" t="s">
        <v>98</v>
      </c>
      <c r="F245" s="307"/>
      <c r="G245" s="593">
        <f>VLOOKUP($A245,所要額調書!$A$13:$M$52,8,FALSE)</f>
        <v>0</v>
      </c>
      <c r="H245" s="594"/>
      <c r="I245" s="308" t="s">
        <v>136</v>
      </c>
      <c r="J245" s="591" t="str">
        <f>VLOOKUP($A245,所要額調書!$A$13:$M$52,10,FALSE)</f>
        <v/>
      </c>
      <c r="K245" s="592"/>
    </row>
    <row r="246" spans="1:12" ht="15" customHeight="1" thickTop="1" x14ac:dyDescent="0.15">
      <c r="B246" s="574" t="s">
        <v>120</v>
      </c>
      <c r="C246" s="582" t="s">
        <v>161</v>
      </c>
      <c r="D246" s="583"/>
      <c r="E246" s="583"/>
      <c r="F246" s="583"/>
      <c r="G246" s="583"/>
      <c r="H246" s="584"/>
      <c r="I246" s="574" t="s">
        <v>100</v>
      </c>
      <c r="J246" s="574" t="s">
        <v>101</v>
      </c>
      <c r="K246" s="585" t="s">
        <v>122</v>
      </c>
      <c r="L246" s="572" t="s">
        <v>248</v>
      </c>
    </row>
    <row r="247" spans="1:12" ht="23.25" thickBot="1" x14ac:dyDescent="0.2">
      <c r="B247" s="575"/>
      <c r="C247" s="429" t="s">
        <v>102</v>
      </c>
      <c r="D247" s="310" t="s">
        <v>103</v>
      </c>
      <c r="E247" s="429" t="s">
        <v>104</v>
      </c>
      <c r="F247" s="429" t="s">
        <v>105</v>
      </c>
      <c r="G247" s="429" t="s">
        <v>145</v>
      </c>
      <c r="H247" s="429" t="s">
        <v>106</v>
      </c>
      <c r="I247" s="596"/>
      <c r="J247" s="596"/>
      <c r="K247" s="574"/>
      <c r="L247" s="573"/>
    </row>
    <row r="248" spans="1:12" ht="15" customHeight="1" thickTop="1" x14ac:dyDescent="0.15">
      <c r="B248" s="311" t="s">
        <v>107</v>
      </c>
      <c r="C248" s="210"/>
      <c r="D248" s="211"/>
      <c r="E248" s="212"/>
      <c r="F248" s="212"/>
      <c r="G248" s="212"/>
      <c r="H248" s="213"/>
      <c r="I248" s="312">
        <f>SUM(C248:H248)</f>
        <v>0</v>
      </c>
      <c r="J248" s="313">
        <f>ROUNDDOWN(I248*$C$245,0)</f>
        <v>0</v>
      </c>
      <c r="K248" s="313">
        <f>MIN(J248,$J$245)</f>
        <v>0</v>
      </c>
      <c r="L248" s="320"/>
    </row>
    <row r="249" spans="1:12" ht="15" customHeight="1" x14ac:dyDescent="0.15">
      <c r="B249" s="311" t="s">
        <v>108</v>
      </c>
      <c r="C249" s="214"/>
      <c r="D249" s="208"/>
      <c r="E249" s="209"/>
      <c r="F249" s="209"/>
      <c r="G249" s="209"/>
      <c r="H249" s="215"/>
      <c r="I249" s="312">
        <f t="shared" ref="I249:I259" si="42">SUM(C249:H249)</f>
        <v>0</v>
      </c>
      <c r="J249" s="313">
        <f t="shared" ref="J249:J259" si="43">ROUNDDOWN(I249*$C$245,0)</f>
        <v>0</v>
      </c>
      <c r="K249" s="313">
        <f t="shared" ref="K249:K259" si="44">MIN(J249,$J$245)</f>
        <v>0</v>
      </c>
      <c r="L249" s="321"/>
    </row>
    <row r="250" spans="1:12" ht="15" customHeight="1" x14ac:dyDescent="0.15">
      <c r="B250" s="311" t="s">
        <v>109</v>
      </c>
      <c r="C250" s="214"/>
      <c r="D250" s="208"/>
      <c r="E250" s="209"/>
      <c r="F250" s="209"/>
      <c r="G250" s="209"/>
      <c r="H250" s="215"/>
      <c r="I250" s="312">
        <f t="shared" si="42"/>
        <v>0</v>
      </c>
      <c r="J250" s="313">
        <f t="shared" si="43"/>
        <v>0</v>
      </c>
      <c r="K250" s="313">
        <f t="shared" si="44"/>
        <v>0</v>
      </c>
      <c r="L250" s="321"/>
    </row>
    <row r="251" spans="1:12" ht="15" customHeight="1" x14ac:dyDescent="0.15">
      <c r="B251" s="311" t="s">
        <v>110</v>
      </c>
      <c r="C251" s="214"/>
      <c r="D251" s="208"/>
      <c r="E251" s="209"/>
      <c r="F251" s="209"/>
      <c r="G251" s="209"/>
      <c r="H251" s="215"/>
      <c r="I251" s="312">
        <f t="shared" si="42"/>
        <v>0</v>
      </c>
      <c r="J251" s="313">
        <f t="shared" si="43"/>
        <v>0</v>
      </c>
      <c r="K251" s="313">
        <f t="shared" si="44"/>
        <v>0</v>
      </c>
      <c r="L251" s="321"/>
    </row>
    <row r="252" spans="1:12" ht="15" customHeight="1" x14ac:dyDescent="0.15">
      <c r="B252" s="311" t="s">
        <v>111</v>
      </c>
      <c r="C252" s="214"/>
      <c r="D252" s="208"/>
      <c r="E252" s="209"/>
      <c r="F252" s="209"/>
      <c r="G252" s="209"/>
      <c r="H252" s="215"/>
      <c r="I252" s="312">
        <f t="shared" si="42"/>
        <v>0</v>
      </c>
      <c r="J252" s="313">
        <f t="shared" si="43"/>
        <v>0</v>
      </c>
      <c r="K252" s="313">
        <f t="shared" si="44"/>
        <v>0</v>
      </c>
      <c r="L252" s="321"/>
    </row>
    <row r="253" spans="1:12" ht="15" customHeight="1" x14ac:dyDescent="0.15">
      <c r="B253" s="311" t="s">
        <v>112</v>
      </c>
      <c r="C253" s="214"/>
      <c r="D253" s="208"/>
      <c r="E253" s="209"/>
      <c r="F253" s="209"/>
      <c r="G253" s="209"/>
      <c r="H253" s="215"/>
      <c r="I253" s="312">
        <f t="shared" si="42"/>
        <v>0</v>
      </c>
      <c r="J253" s="313">
        <f t="shared" si="43"/>
        <v>0</v>
      </c>
      <c r="K253" s="313">
        <f t="shared" si="44"/>
        <v>0</v>
      </c>
      <c r="L253" s="321"/>
    </row>
    <row r="254" spans="1:12" ht="15" customHeight="1" x14ac:dyDescent="0.15">
      <c r="B254" s="311" t="s">
        <v>113</v>
      </c>
      <c r="C254" s="214"/>
      <c r="D254" s="208"/>
      <c r="E254" s="209"/>
      <c r="F254" s="209"/>
      <c r="G254" s="209"/>
      <c r="H254" s="215"/>
      <c r="I254" s="312">
        <f t="shared" si="42"/>
        <v>0</v>
      </c>
      <c r="J254" s="313">
        <f t="shared" si="43"/>
        <v>0</v>
      </c>
      <c r="K254" s="313">
        <f t="shared" si="44"/>
        <v>0</v>
      </c>
      <c r="L254" s="321"/>
    </row>
    <row r="255" spans="1:12" ht="15" customHeight="1" x14ac:dyDescent="0.15">
      <c r="B255" s="311" t="s">
        <v>114</v>
      </c>
      <c r="C255" s="214"/>
      <c r="D255" s="208"/>
      <c r="E255" s="209"/>
      <c r="F255" s="209"/>
      <c r="G255" s="209"/>
      <c r="H255" s="215"/>
      <c r="I255" s="312">
        <f t="shared" si="42"/>
        <v>0</v>
      </c>
      <c r="J255" s="313">
        <f t="shared" si="43"/>
        <v>0</v>
      </c>
      <c r="K255" s="313">
        <f t="shared" si="44"/>
        <v>0</v>
      </c>
      <c r="L255" s="321"/>
    </row>
    <row r="256" spans="1:12" ht="15" customHeight="1" x14ac:dyDescent="0.15">
      <c r="B256" s="311" t="s">
        <v>115</v>
      </c>
      <c r="C256" s="214"/>
      <c r="D256" s="208"/>
      <c r="E256" s="209"/>
      <c r="F256" s="209"/>
      <c r="G256" s="209"/>
      <c r="H256" s="215"/>
      <c r="I256" s="312">
        <f t="shared" si="42"/>
        <v>0</v>
      </c>
      <c r="J256" s="313">
        <f t="shared" si="43"/>
        <v>0</v>
      </c>
      <c r="K256" s="313">
        <f t="shared" si="44"/>
        <v>0</v>
      </c>
      <c r="L256" s="321"/>
    </row>
    <row r="257" spans="1:12" ht="15" customHeight="1" x14ac:dyDescent="0.15">
      <c r="B257" s="311" t="s">
        <v>116</v>
      </c>
      <c r="C257" s="214"/>
      <c r="D257" s="208"/>
      <c r="E257" s="209"/>
      <c r="F257" s="209"/>
      <c r="G257" s="209"/>
      <c r="H257" s="215"/>
      <c r="I257" s="312">
        <f t="shared" si="42"/>
        <v>0</v>
      </c>
      <c r="J257" s="313">
        <f t="shared" si="43"/>
        <v>0</v>
      </c>
      <c r="K257" s="313">
        <f t="shared" si="44"/>
        <v>0</v>
      </c>
      <c r="L257" s="321"/>
    </row>
    <row r="258" spans="1:12" ht="15" customHeight="1" x14ac:dyDescent="0.15">
      <c r="B258" s="311" t="s">
        <v>117</v>
      </c>
      <c r="C258" s="214"/>
      <c r="D258" s="208"/>
      <c r="E258" s="209"/>
      <c r="F258" s="209"/>
      <c r="G258" s="209"/>
      <c r="H258" s="215"/>
      <c r="I258" s="312">
        <f t="shared" si="42"/>
        <v>0</v>
      </c>
      <c r="J258" s="313">
        <f t="shared" si="43"/>
        <v>0</v>
      </c>
      <c r="K258" s="313">
        <f t="shared" si="44"/>
        <v>0</v>
      </c>
      <c r="L258" s="321"/>
    </row>
    <row r="259" spans="1:12" ht="15" customHeight="1" thickBot="1" x14ac:dyDescent="0.2">
      <c r="B259" s="311" t="s">
        <v>118</v>
      </c>
      <c r="C259" s="216"/>
      <c r="D259" s="217"/>
      <c r="E259" s="218"/>
      <c r="F259" s="218"/>
      <c r="G259" s="218"/>
      <c r="H259" s="219"/>
      <c r="I259" s="314">
        <f t="shared" si="42"/>
        <v>0</v>
      </c>
      <c r="J259" s="313">
        <f t="shared" si="43"/>
        <v>0</v>
      </c>
      <c r="K259" s="313">
        <f t="shared" si="44"/>
        <v>0</v>
      </c>
      <c r="L259" s="322"/>
    </row>
    <row r="260" spans="1:12" ht="30" customHeight="1" thickTop="1" thickBot="1" x14ac:dyDescent="0.2">
      <c r="B260" s="587" t="s">
        <v>119</v>
      </c>
      <c r="C260" s="587"/>
      <c r="D260" s="587"/>
      <c r="E260" s="587"/>
      <c r="F260" s="587"/>
      <c r="G260" s="587"/>
      <c r="H260" s="587"/>
      <c r="I260" s="595" t="s">
        <v>121</v>
      </c>
      <c r="J260" s="595"/>
      <c r="K260" s="316">
        <f>SUM(K248:K259)</f>
        <v>0</v>
      </c>
      <c r="L260" s="323">
        <f>SUM(L248:L259)</f>
        <v>0</v>
      </c>
    </row>
    <row r="261" spans="1:12" ht="24.75" customHeight="1" thickTop="1" x14ac:dyDescent="0.15"/>
    <row r="262" spans="1:12" ht="26.25" customHeight="1" thickBot="1" x14ac:dyDescent="0.2">
      <c r="B262" s="428" t="s">
        <v>247</v>
      </c>
      <c r="C262" s="576">
        <f>申請書!G270</f>
        <v>0</v>
      </c>
      <c r="D262" s="577"/>
      <c r="E262" s="578"/>
      <c r="F262" s="578"/>
      <c r="G262" s="578"/>
      <c r="H262" s="578"/>
      <c r="I262" s="578"/>
      <c r="J262" s="578"/>
      <c r="K262" s="579"/>
    </row>
    <row r="263" spans="1:12" ht="30" customHeight="1" thickTop="1" thickBot="1" x14ac:dyDescent="0.2">
      <c r="A263" s="302">
        <f>A245+1</f>
        <v>16</v>
      </c>
      <c r="B263" s="318" t="s">
        <v>97</v>
      </c>
      <c r="C263" s="597"/>
      <c r="D263" s="598"/>
      <c r="E263" s="580" t="s">
        <v>98</v>
      </c>
      <c r="F263" s="581"/>
      <c r="G263" s="593">
        <f>VLOOKUP($A263,所要額調書!$A$13:$M$52,8,FALSE)</f>
        <v>0</v>
      </c>
      <c r="H263" s="594"/>
      <c r="I263" s="308" t="s">
        <v>136</v>
      </c>
      <c r="J263" s="591" t="str">
        <f>VLOOKUP($A263,所要額調書!$A$13:$M$52,10,FALSE)</f>
        <v/>
      </c>
      <c r="K263" s="592"/>
    </row>
    <row r="264" spans="1:12" ht="15" customHeight="1" thickTop="1" x14ac:dyDescent="0.15">
      <c r="B264" s="585" t="s">
        <v>120</v>
      </c>
      <c r="C264" s="582" t="s">
        <v>161</v>
      </c>
      <c r="D264" s="583"/>
      <c r="E264" s="583"/>
      <c r="F264" s="583"/>
      <c r="G264" s="583"/>
      <c r="H264" s="584"/>
      <c r="I264" s="586" t="s">
        <v>100</v>
      </c>
      <c r="J264" s="586" t="s">
        <v>101</v>
      </c>
      <c r="K264" s="586" t="s">
        <v>122</v>
      </c>
      <c r="L264" s="572" t="s">
        <v>248</v>
      </c>
    </row>
    <row r="265" spans="1:12" ht="23.25" thickBot="1" x14ac:dyDescent="0.2">
      <c r="B265" s="574"/>
      <c r="C265" s="429" t="s">
        <v>102</v>
      </c>
      <c r="D265" s="310" t="s">
        <v>103</v>
      </c>
      <c r="E265" s="429" t="s">
        <v>104</v>
      </c>
      <c r="F265" s="429" t="s">
        <v>105</v>
      </c>
      <c r="G265" s="429" t="s">
        <v>145</v>
      </c>
      <c r="H265" s="429" t="s">
        <v>106</v>
      </c>
      <c r="I265" s="574"/>
      <c r="J265" s="574"/>
      <c r="K265" s="574"/>
      <c r="L265" s="573"/>
    </row>
    <row r="266" spans="1:12" ht="15" customHeight="1" thickTop="1" x14ac:dyDescent="0.15">
      <c r="B266" s="311" t="s">
        <v>107</v>
      </c>
      <c r="C266" s="210"/>
      <c r="D266" s="211"/>
      <c r="E266" s="212"/>
      <c r="F266" s="212"/>
      <c r="G266" s="212"/>
      <c r="H266" s="213"/>
      <c r="I266" s="312">
        <f>SUM(C266:H266)</f>
        <v>0</v>
      </c>
      <c r="J266" s="313">
        <f>ROUNDDOWN(I266*$C$263,0)</f>
        <v>0</v>
      </c>
      <c r="K266" s="313">
        <f>MIN(J266,$J$263)</f>
        <v>0</v>
      </c>
      <c r="L266" s="320"/>
    </row>
    <row r="267" spans="1:12" ht="15" customHeight="1" x14ac:dyDescent="0.15">
      <c r="B267" s="311" t="s">
        <v>108</v>
      </c>
      <c r="C267" s="214"/>
      <c r="D267" s="208"/>
      <c r="E267" s="209"/>
      <c r="F267" s="209"/>
      <c r="G267" s="209"/>
      <c r="H267" s="215"/>
      <c r="I267" s="312">
        <f t="shared" ref="I267:I277" si="45">SUM(C267:H267)</f>
        <v>0</v>
      </c>
      <c r="J267" s="313">
        <f t="shared" ref="J267:J277" si="46">ROUNDDOWN(I267*$C$263,0)</f>
        <v>0</v>
      </c>
      <c r="K267" s="313">
        <f t="shared" ref="K267:K277" si="47">MIN(J267,$J$263)</f>
        <v>0</v>
      </c>
      <c r="L267" s="321"/>
    </row>
    <row r="268" spans="1:12" ht="15" customHeight="1" x14ac:dyDescent="0.15">
      <c r="B268" s="311" t="s">
        <v>109</v>
      </c>
      <c r="C268" s="214"/>
      <c r="D268" s="208"/>
      <c r="E268" s="209"/>
      <c r="F268" s="209"/>
      <c r="G268" s="209"/>
      <c r="H268" s="215"/>
      <c r="I268" s="312">
        <f t="shared" si="45"/>
        <v>0</v>
      </c>
      <c r="J268" s="313">
        <f t="shared" si="46"/>
        <v>0</v>
      </c>
      <c r="K268" s="313">
        <f t="shared" si="47"/>
        <v>0</v>
      </c>
      <c r="L268" s="321"/>
    </row>
    <row r="269" spans="1:12" ht="15" customHeight="1" x14ac:dyDescent="0.15">
      <c r="B269" s="311" t="s">
        <v>110</v>
      </c>
      <c r="C269" s="214"/>
      <c r="D269" s="208"/>
      <c r="E269" s="209"/>
      <c r="F269" s="209"/>
      <c r="G269" s="209"/>
      <c r="H269" s="215"/>
      <c r="I269" s="312">
        <f t="shared" si="45"/>
        <v>0</v>
      </c>
      <c r="J269" s="313">
        <f t="shared" si="46"/>
        <v>0</v>
      </c>
      <c r="K269" s="313">
        <f t="shared" si="47"/>
        <v>0</v>
      </c>
      <c r="L269" s="321"/>
    </row>
    <row r="270" spans="1:12" ht="15" customHeight="1" x14ac:dyDescent="0.15">
      <c r="B270" s="311" t="s">
        <v>111</v>
      </c>
      <c r="C270" s="214"/>
      <c r="D270" s="208"/>
      <c r="E270" s="209"/>
      <c r="F270" s="209"/>
      <c r="G270" s="209"/>
      <c r="H270" s="215"/>
      <c r="I270" s="312">
        <f t="shared" si="45"/>
        <v>0</v>
      </c>
      <c r="J270" s="313">
        <f t="shared" si="46"/>
        <v>0</v>
      </c>
      <c r="K270" s="313">
        <f t="shared" si="47"/>
        <v>0</v>
      </c>
      <c r="L270" s="321"/>
    </row>
    <row r="271" spans="1:12" ht="15" customHeight="1" x14ac:dyDescent="0.15">
      <c r="B271" s="311" t="s">
        <v>112</v>
      </c>
      <c r="C271" s="214"/>
      <c r="D271" s="208"/>
      <c r="E271" s="209"/>
      <c r="F271" s="209"/>
      <c r="G271" s="209"/>
      <c r="H271" s="215"/>
      <c r="I271" s="312">
        <f t="shared" si="45"/>
        <v>0</v>
      </c>
      <c r="J271" s="313">
        <f t="shared" si="46"/>
        <v>0</v>
      </c>
      <c r="K271" s="313">
        <f t="shared" si="47"/>
        <v>0</v>
      </c>
      <c r="L271" s="321"/>
    </row>
    <row r="272" spans="1:12" ht="15" customHeight="1" x14ac:dyDescent="0.15">
      <c r="B272" s="311" t="s">
        <v>113</v>
      </c>
      <c r="C272" s="214"/>
      <c r="D272" s="208"/>
      <c r="E272" s="209"/>
      <c r="F272" s="209"/>
      <c r="G272" s="209"/>
      <c r="H272" s="215"/>
      <c r="I272" s="312">
        <f t="shared" si="45"/>
        <v>0</v>
      </c>
      <c r="J272" s="313">
        <f t="shared" si="46"/>
        <v>0</v>
      </c>
      <c r="K272" s="313">
        <f t="shared" si="47"/>
        <v>0</v>
      </c>
      <c r="L272" s="321"/>
    </row>
    <row r="273" spans="1:12" ht="15" customHeight="1" x14ac:dyDescent="0.15">
      <c r="B273" s="311" t="s">
        <v>114</v>
      </c>
      <c r="C273" s="214"/>
      <c r="D273" s="208"/>
      <c r="E273" s="209"/>
      <c r="F273" s="209"/>
      <c r="G273" s="209"/>
      <c r="H273" s="215"/>
      <c r="I273" s="312">
        <f t="shared" si="45"/>
        <v>0</v>
      </c>
      <c r="J273" s="313">
        <f t="shared" si="46"/>
        <v>0</v>
      </c>
      <c r="K273" s="313">
        <f t="shared" si="47"/>
        <v>0</v>
      </c>
      <c r="L273" s="321"/>
    </row>
    <row r="274" spans="1:12" ht="15" customHeight="1" x14ac:dyDescent="0.15">
      <c r="B274" s="311" t="s">
        <v>115</v>
      </c>
      <c r="C274" s="214"/>
      <c r="D274" s="208"/>
      <c r="E274" s="209"/>
      <c r="F274" s="209"/>
      <c r="G274" s="209"/>
      <c r="H274" s="215"/>
      <c r="I274" s="312">
        <f t="shared" si="45"/>
        <v>0</v>
      </c>
      <c r="J274" s="313">
        <f t="shared" si="46"/>
        <v>0</v>
      </c>
      <c r="K274" s="313">
        <f t="shared" si="47"/>
        <v>0</v>
      </c>
      <c r="L274" s="321"/>
    </row>
    <row r="275" spans="1:12" ht="15" customHeight="1" x14ac:dyDescent="0.15">
      <c r="B275" s="311" t="s">
        <v>116</v>
      </c>
      <c r="C275" s="214"/>
      <c r="D275" s="208"/>
      <c r="E275" s="209"/>
      <c r="F275" s="209"/>
      <c r="G275" s="209"/>
      <c r="H275" s="215"/>
      <c r="I275" s="312">
        <f t="shared" si="45"/>
        <v>0</v>
      </c>
      <c r="J275" s="313">
        <f t="shared" si="46"/>
        <v>0</v>
      </c>
      <c r="K275" s="313">
        <f t="shared" si="47"/>
        <v>0</v>
      </c>
      <c r="L275" s="321"/>
    </row>
    <row r="276" spans="1:12" ht="15" customHeight="1" x14ac:dyDescent="0.15">
      <c r="B276" s="311" t="s">
        <v>117</v>
      </c>
      <c r="C276" s="214"/>
      <c r="D276" s="208"/>
      <c r="E276" s="209"/>
      <c r="F276" s="209"/>
      <c r="G276" s="209"/>
      <c r="H276" s="215"/>
      <c r="I276" s="312">
        <f t="shared" si="45"/>
        <v>0</v>
      </c>
      <c r="J276" s="313">
        <f t="shared" si="46"/>
        <v>0</v>
      </c>
      <c r="K276" s="313">
        <f t="shared" si="47"/>
        <v>0</v>
      </c>
      <c r="L276" s="321"/>
    </row>
    <row r="277" spans="1:12" ht="15" customHeight="1" thickBot="1" x14ac:dyDescent="0.2">
      <c r="B277" s="311" t="s">
        <v>118</v>
      </c>
      <c r="C277" s="216"/>
      <c r="D277" s="217"/>
      <c r="E277" s="218"/>
      <c r="F277" s="218"/>
      <c r="G277" s="218"/>
      <c r="H277" s="219"/>
      <c r="I277" s="314">
        <f t="shared" si="45"/>
        <v>0</v>
      </c>
      <c r="J277" s="313">
        <f t="shared" si="46"/>
        <v>0</v>
      </c>
      <c r="K277" s="313">
        <f t="shared" si="47"/>
        <v>0</v>
      </c>
      <c r="L277" s="322"/>
    </row>
    <row r="278" spans="1:12" ht="30" customHeight="1" thickTop="1" thickBot="1" x14ac:dyDescent="0.2">
      <c r="B278" s="587" t="s">
        <v>119</v>
      </c>
      <c r="C278" s="587"/>
      <c r="D278" s="587"/>
      <c r="E278" s="587"/>
      <c r="F278" s="587"/>
      <c r="G278" s="587"/>
      <c r="H278" s="588"/>
      <c r="I278" s="589" t="s">
        <v>121</v>
      </c>
      <c r="J278" s="590"/>
      <c r="K278" s="316">
        <f>SUM(K266:K277)</f>
        <v>0</v>
      </c>
      <c r="L278" s="323">
        <f>SUM(L266:L277)</f>
        <v>0</v>
      </c>
    </row>
    <row r="279" spans="1:12" ht="24.75" customHeight="1" thickTop="1" thickBot="1" x14ac:dyDescent="0.2"/>
    <row r="280" spans="1:12" ht="30" customHeight="1" thickTop="1" thickBot="1" x14ac:dyDescent="0.2">
      <c r="A280" s="302">
        <f>A263+1</f>
        <v>17</v>
      </c>
      <c r="B280" s="318" t="s">
        <v>97</v>
      </c>
      <c r="C280" s="597"/>
      <c r="D280" s="598"/>
      <c r="E280" s="580" t="s">
        <v>98</v>
      </c>
      <c r="F280" s="581"/>
      <c r="G280" s="593">
        <f>VLOOKUP($A280,所要額調書!$A$13:$M$52,8,FALSE)</f>
        <v>0</v>
      </c>
      <c r="H280" s="594"/>
      <c r="I280" s="308" t="s">
        <v>136</v>
      </c>
      <c r="J280" s="591" t="str">
        <f>VLOOKUP($A280,所要額調書!$A$13:$M$52,10,FALSE)</f>
        <v/>
      </c>
      <c r="K280" s="592"/>
    </row>
    <row r="281" spans="1:12" ht="15" customHeight="1" thickTop="1" x14ac:dyDescent="0.15">
      <c r="B281" s="585" t="s">
        <v>120</v>
      </c>
      <c r="C281" s="582" t="s">
        <v>161</v>
      </c>
      <c r="D281" s="583"/>
      <c r="E281" s="583"/>
      <c r="F281" s="583"/>
      <c r="G281" s="583"/>
      <c r="H281" s="584"/>
      <c r="I281" s="586" t="s">
        <v>100</v>
      </c>
      <c r="J281" s="586" t="s">
        <v>101</v>
      </c>
      <c r="K281" s="586" t="s">
        <v>122</v>
      </c>
      <c r="L281" s="572" t="s">
        <v>248</v>
      </c>
    </row>
    <row r="282" spans="1:12" ht="23.25" thickBot="1" x14ac:dyDescent="0.2">
      <c r="B282" s="574"/>
      <c r="C282" s="429" t="s">
        <v>102</v>
      </c>
      <c r="D282" s="310" t="s">
        <v>103</v>
      </c>
      <c r="E282" s="429" t="s">
        <v>104</v>
      </c>
      <c r="F282" s="429" t="s">
        <v>105</v>
      </c>
      <c r="G282" s="429" t="s">
        <v>145</v>
      </c>
      <c r="H282" s="429" t="s">
        <v>106</v>
      </c>
      <c r="I282" s="574"/>
      <c r="J282" s="574"/>
      <c r="K282" s="574"/>
      <c r="L282" s="573"/>
    </row>
    <row r="283" spans="1:12" ht="15" customHeight="1" thickTop="1" x14ac:dyDescent="0.15">
      <c r="B283" s="311" t="s">
        <v>107</v>
      </c>
      <c r="C283" s="210"/>
      <c r="D283" s="211"/>
      <c r="E283" s="212"/>
      <c r="F283" s="212"/>
      <c r="G283" s="212"/>
      <c r="H283" s="213"/>
      <c r="I283" s="312">
        <f>SUM(C283:H283)</f>
        <v>0</v>
      </c>
      <c r="J283" s="313">
        <f>ROUNDDOWN(I283*$C$280,0)</f>
        <v>0</v>
      </c>
      <c r="K283" s="313">
        <f>MIN(J283,$J$280)</f>
        <v>0</v>
      </c>
      <c r="L283" s="320"/>
    </row>
    <row r="284" spans="1:12" ht="15" customHeight="1" x14ac:dyDescent="0.15">
      <c r="B284" s="311" t="s">
        <v>108</v>
      </c>
      <c r="C284" s="214"/>
      <c r="D284" s="208"/>
      <c r="E284" s="209"/>
      <c r="F284" s="209"/>
      <c r="G284" s="209"/>
      <c r="H284" s="215"/>
      <c r="I284" s="312">
        <f t="shared" ref="I284:I294" si="48">SUM(C284:H284)</f>
        <v>0</v>
      </c>
      <c r="J284" s="313">
        <f t="shared" ref="J284:J294" si="49">ROUNDDOWN(I284*$C$280,0)</f>
        <v>0</v>
      </c>
      <c r="K284" s="313">
        <f t="shared" ref="K284:K294" si="50">MIN(J284,$J$280)</f>
        <v>0</v>
      </c>
      <c r="L284" s="321"/>
    </row>
    <row r="285" spans="1:12" ht="15" customHeight="1" x14ac:dyDescent="0.15">
      <c r="B285" s="311" t="s">
        <v>109</v>
      </c>
      <c r="C285" s="214"/>
      <c r="D285" s="208"/>
      <c r="E285" s="209"/>
      <c r="F285" s="209"/>
      <c r="G285" s="209"/>
      <c r="H285" s="215"/>
      <c r="I285" s="312">
        <f t="shared" si="48"/>
        <v>0</v>
      </c>
      <c r="J285" s="313">
        <f t="shared" si="49"/>
        <v>0</v>
      </c>
      <c r="K285" s="313">
        <f t="shared" si="50"/>
        <v>0</v>
      </c>
      <c r="L285" s="321"/>
    </row>
    <row r="286" spans="1:12" ht="15" customHeight="1" x14ac:dyDescent="0.15">
      <c r="B286" s="311" t="s">
        <v>110</v>
      </c>
      <c r="C286" s="214"/>
      <c r="D286" s="208"/>
      <c r="E286" s="209"/>
      <c r="F286" s="209"/>
      <c r="G286" s="209"/>
      <c r="H286" s="215"/>
      <c r="I286" s="312">
        <f t="shared" si="48"/>
        <v>0</v>
      </c>
      <c r="J286" s="313">
        <f t="shared" si="49"/>
        <v>0</v>
      </c>
      <c r="K286" s="313">
        <f t="shared" si="50"/>
        <v>0</v>
      </c>
      <c r="L286" s="321"/>
    </row>
    <row r="287" spans="1:12" ht="15" customHeight="1" x14ac:dyDescent="0.15">
      <c r="B287" s="311" t="s">
        <v>111</v>
      </c>
      <c r="C287" s="214"/>
      <c r="D287" s="208"/>
      <c r="E287" s="209"/>
      <c r="F287" s="209"/>
      <c r="G287" s="209"/>
      <c r="H287" s="215"/>
      <c r="I287" s="312">
        <f t="shared" si="48"/>
        <v>0</v>
      </c>
      <c r="J287" s="313">
        <f t="shared" si="49"/>
        <v>0</v>
      </c>
      <c r="K287" s="313">
        <f t="shared" si="50"/>
        <v>0</v>
      </c>
      <c r="L287" s="321"/>
    </row>
    <row r="288" spans="1:12" ht="15" customHeight="1" x14ac:dyDescent="0.15">
      <c r="B288" s="311" t="s">
        <v>112</v>
      </c>
      <c r="C288" s="214"/>
      <c r="D288" s="208"/>
      <c r="E288" s="209"/>
      <c r="F288" s="209"/>
      <c r="G288" s="209"/>
      <c r="H288" s="215"/>
      <c r="I288" s="312">
        <f t="shared" si="48"/>
        <v>0</v>
      </c>
      <c r="J288" s="313">
        <f t="shared" si="49"/>
        <v>0</v>
      </c>
      <c r="K288" s="313">
        <f t="shared" si="50"/>
        <v>0</v>
      </c>
      <c r="L288" s="321"/>
    </row>
    <row r="289" spans="1:12" ht="15" customHeight="1" x14ac:dyDescent="0.15">
      <c r="B289" s="311" t="s">
        <v>113</v>
      </c>
      <c r="C289" s="214"/>
      <c r="D289" s="208"/>
      <c r="E289" s="209"/>
      <c r="F289" s="209"/>
      <c r="G289" s="209"/>
      <c r="H289" s="215"/>
      <c r="I289" s="312">
        <f t="shared" si="48"/>
        <v>0</v>
      </c>
      <c r="J289" s="313">
        <f t="shared" si="49"/>
        <v>0</v>
      </c>
      <c r="K289" s="313">
        <f t="shared" si="50"/>
        <v>0</v>
      </c>
      <c r="L289" s="321"/>
    </row>
    <row r="290" spans="1:12" ht="15" customHeight="1" x14ac:dyDescent="0.15">
      <c r="B290" s="311" t="s">
        <v>114</v>
      </c>
      <c r="C290" s="214"/>
      <c r="D290" s="208"/>
      <c r="E290" s="209"/>
      <c r="F290" s="209"/>
      <c r="G290" s="209"/>
      <c r="H290" s="215"/>
      <c r="I290" s="312">
        <f t="shared" si="48"/>
        <v>0</v>
      </c>
      <c r="J290" s="313">
        <f t="shared" si="49"/>
        <v>0</v>
      </c>
      <c r="K290" s="313">
        <f t="shared" si="50"/>
        <v>0</v>
      </c>
      <c r="L290" s="321"/>
    </row>
    <row r="291" spans="1:12" ht="15" customHeight="1" x14ac:dyDescent="0.15">
      <c r="B291" s="311" t="s">
        <v>115</v>
      </c>
      <c r="C291" s="214"/>
      <c r="D291" s="208"/>
      <c r="E291" s="209"/>
      <c r="F291" s="209"/>
      <c r="G291" s="209"/>
      <c r="H291" s="215"/>
      <c r="I291" s="312">
        <f t="shared" si="48"/>
        <v>0</v>
      </c>
      <c r="J291" s="313">
        <f t="shared" si="49"/>
        <v>0</v>
      </c>
      <c r="K291" s="313">
        <f t="shared" si="50"/>
        <v>0</v>
      </c>
      <c r="L291" s="321"/>
    </row>
    <row r="292" spans="1:12" ht="15" customHeight="1" x14ac:dyDescent="0.15">
      <c r="B292" s="311" t="s">
        <v>116</v>
      </c>
      <c r="C292" s="214"/>
      <c r="D292" s="208"/>
      <c r="E292" s="209"/>
      <c r="F292" s="209"/>
      <c r="G292" s="209"/>
      <c r="H292" s="215"/>
      <c r="I292" s="312">
        <f t="shared" si="48"/>
        <v>0</v>
      </c>
      <c r="J292" s="313">
        <f t="shared" si="49"/>
        <v>0</v>
      </c>
      <c r="K292" s="313">
        <f t="shared" si="50"/>
        <v>0</v>
      </c>
      <c r="L292" s="321"/>
    </row>
    <row r="293" spans="1:12" ht="15" customHeight="1" x14ac:dyDescent="0.15">
      <c r="B293" s="311" t="s">
        <v>117</v>
      </c>
      <c r="C293" s="214"/>
      <c r="D293" s="208"/>
      <c r="E293" s="209"/>
      <c r="F293" s="209"/>
      <c r="G293" s="209"/>
      <c r="H293" s="215"/>
      <c r="I293" s="312">
        <f t="shared" si="48"/>
        <v>0</v>
      </c>
      <c r="J293" s="313">
        <f t="shared" si="49"/>
        <v>0</v>
      </c>
      <c r="K293" s="313">
        <f t="shared" si="50"/>
        <v>0</v>
      </c>
      <c r="L293" s="321"/>
    </row>
    <row r="294" spans="1:12" ht="15" customHeight="1" thickBot="1" x14ac:dyDescent="0.2">
      <c r="B294" s="311" t="s">
        <v>118</v>
      </c>
      <c r="C294" s="216"/>
      <c r="D294" s="217"/>
      <c r="E294" s="218"/>
      <c r="F294" s="218"/>
      <c r="G294" s="218"/>
      <c r="H294" s="219"/>
      <c r="I294" s="314">
        <f t="shared" si="48"/>
        <v>0</v>
      </c>
      <c r="J294" s="313">
        <f t="shared" si="49"/>
        <v>0</v>
      </c>
      <c r="K294" s="313">
        <f t="shared" si="50"/>
        <v>0</v>
      </c>
      <c r="L294" s="322"/>
    </row>
    <row r="295" spans="1:12" ht="30" customHeight="1" thickTop="1" thickBot="1" x14ac:dyDescent="0.2">
      <c r="B295" s="587" t="s">
        <v>119</v>
      </c>
      <c r="C295" s="587"/>
      <c r="D295" s="587"/>
      <c r="E295" s="587"/>
      <c r="F295" s="587"/>
      <c r="G295" s="587"/>
      <c r="H295" s="588"/>
      <c r="I295" s="589" t="s">
        <v>121</v>
      </c>
      <c r="J295" s="590"/>
      <c r="K295" s="316">
        <f>SUM(K283:K294)</f>
        <v>0</v>
      </c>
      <c r="L295" s="323">
        <f>SUM(L283:L294)</f>
        <v>0</v>
      </c>
    </row>
    <row r="296" spans="1:12" ht="24.75" customHeight="1" thickTop="1" thickBot="1" x14ac:dyDescent="0.2"/>
    <row r="297" spans="1:12" ht="30" customHeight="1" thickTop="1" thickBot="1" x14ac:dyDescent="0.2">
      <c r="A297" s="302">
        <f>A280+1</f>
        <v>18</v>
      </c>
      <c r="B297" s="318" t="s">
        <v>97</v>
      </c>
      <c r="C297" s="597"/>
      <c r="D297" s="598"/>
      <c r="E297" s="580" t="s">
        <v>98</v>
      </c>
      <c r="F297" s="581"/>
      <c r="G297" s="593">
        <f>VLOOKUP($A297,所要額調書!$A$13:$M$52,8,FALSE)</f>
        <v>0</v>
      </c>
      <c r="H297" s="594"/>
      <c r="I297" s="308" t="s">
        <v>136</v>
      </c>
      <c r="J297" s="591" t="str">
        <f>VLOOKUP($A297,所要額調書!$A$13:$M$52,10,FALSE)</f>
        <v/>
      </c>
      <c r="K297" s="592"/>
    </row>
    <row r="298" spans="1:12" ht="15" customHeight="1" thickTop="1" x14ac:dyDescent="0.15">
      <c r="B298" s="585" t="s">
        <v>120</v>
      </c>
      <c r="C298" s="582" t="s">
        <v>161</v>
      </c>
      <c r="D298" s="583"/>
      <c r="E298" s="583"/>
      <c r="F298" s="583"/>
      <c r="G298" s="583"/>
      <c r="H298" s="584"/>
      <c r="I298" s="586" t="s">
        <v>100</v>
      </c>
      <c r="J298" s="586" t="s">
        <v>101</v>
      </c>
      <c r="K298" s="586" t="s">
        <v>122</v>
      </c>
      <c r="L298" s="572" t="s">
        <v>248</v>
      </c>
    </row>
    <row r="299" spans="1:12" ht="23.25" thickBot="1" x14ac:dyDescent="0.2">
      <c r="B299" s="574"/>
      <c r="C299" s="429" t="s">
        <v>102</v>
      </c>
      <c r="D299" s="310" t="s">
        <v>103</v>
      </c>
      <c r="E299" s="429" t="s">
        <v>104</v>
      </c>
      <c r="F299" s="429" t="s">
        <v>105</v>
      </c>
      <c r="G299" s="429" t="s">
        <v>145</v>
      </c>
      <c r="H299" s="429" t="s">
        <v>106</v>
      </c>
      <c r="I299" s="574"/>
      <c r="J299" s="574"/>
      <c r="K299" s="574"/>
      <c r="L299" s="573"/>
    </row>
    <row r="300" spans="1:12" ht="15" customHeight="1" thickTop="1" x14ac:dyDescent="0.15">
      <c r="B300" s="311" t="s">
        <v>107</v>
      </c>
      <c r="C300" s="210"/>
      <c r="D300" s="211"/>
      <c r="E300" s="212"/>
      <c r="F300" s="212"/>
      <c r="G300" s="212"/>
      <c r="H300" s="213"/>
      <c r="I300" s="312">
        <f>SUM(C300:H300)</f>
        <v>0</v>
      </c>
      <c r="J300" s="313">
        <f>ROUNDDOWN(I300*$C$297,0)</f>
        <v>0</v>
      </c>
      <c r="K300" s="313">
        <f>MIN(J300,$J$297)</f>
        <v>0</v>
      </c>
      <c r="L300" s="320"/>
    </row>
    <row r="301" spans="1:12" ht="15" customHeight="1" x14ac:dyDescent="0.15">
      <c r="B301" s="311" t="s">
        <v>108</v>
      </c>
      <c r="C301" s="214"/>
      <c r="D301" s="208"/>
      <c r="E301" s="209"/>
      <c r="F301" s="209"/>
      <c r="G301" s="209"/>
      <c r="H301" s="215"/>
      <c r="I301" s="312">
        <f t="shared" ref="I301:I311" si="51">SUM(C301:H301)</f>
        <v>0</v>
      </c>
      <c r="J301" s="313">
        <f t="shared" ref="J301:J311" si="52">ROUNDDOWN(I301*$C$297,0)</f>
        <v>0</v>
      </c>
      <c r="K301" s="313">
        <f t="shared" ref="K301:K311" si="53">MIN(J301,$J$297)</f>
        <v>0</v>
      </c>
      <c r="L301" s="321"/>
    </row>
    <row r="302" spans="1:12" ht="15" customHeight="1" x14ac:dyDescent="0.15">
      <c r="B302" s="311" t="s">
        <v>109</v>
      </c>
      <c r="C302" s="214"/>
      <c r="D302" s="208"/>
      <c r="E302" s="209"/>
      <c r="F302" s="209"/>
      <c r="G302" s="209"/>
      <c r="H302" s="215"/>
      <c r="I302" s="312">
        <f t="shared" si="51"/>
        <v>0</v>
      </c>
      <c r="J302" s="313">
        <f t="shared" si="52"/>
        <v>0</v>
      </c>
      <c r="K302" s="313">
        <f t="shared" si="53"/>
        <v>0</v>
      </c>
      <c r="L302" s="321"/>
    </row>
    <row r="303" spans="1:12" ht="15" customHeight="1" x14ac:dyDescent="0.15">
      <c r="B303" s="311" t="s">
        <v>110</v>
      </c>
      <c r="C303" s="214"/>
      <c r="D303" s="208"/>
      <c r="E303" s="209"/>
      <c r="F303" s="209"/>
      <c r="G303" s="209"/>
      <c r="H303" s="215"/>
      <c r="I303" s="312">
        <f t="shared" si="51"/>
        <v>0</v>
      </c>
      <c r="J303" s="313">
        <f t="shared" si="52"/>
        <v>0</v>
      </c>
      <c r="K303" s="313">
        <f t="shared" si="53"/>
        <v>0</v>
      </c>
      <c r="L303" s="321"/>
    </row>
    <row r="304" spans="1:12" ht="15" customHeight="1" x14ac:dyDescent="0.15">
      <c r="B304" s="311" t="s">
        <v>111</v>
      </c>
      <c r="C304" s="214"/>
      <c r="D304" s="208"/>
      <c r="E304" s="209"/>
      <c r="F304" s="209"/>
      <c r="G304" s="209"/>
      <c r="H304" s="215"/>
      <c r="I304" s="312">
        <f t="shared" si="51"/>
        <v>0</v>
      </c>
      <c r="J304" s="313">
        <f t="shared" si="52"/>
        <v>0</v>
      </c>
      <c r="K304" s="313">
        <f t="shared" si="53"/>
        <v>0</v>
      </c>
      <c r="L304" s="321"/>
    </row>
    <row r="305" spans="1:12" ht="15" customHeight="1" x14ac:dyDescent="0.15">
      <c r="B305" s="311" t="s">
        <v>112</v>
      </c>
      <c r="C305" s="214"/>
      <c r="D305" s="208"/>
      <c r="E305" s="209"/>
      <c r="F305" s="209"/>
      <c r="G305" s="209"/>
      <c r="H305" s="215"/>
      <c r="I305" s="312">
        <f t="shared" si="51"/>
        <v>0</v>
      </c>
      <c r="J305" s="313">
        <f t="shared" si="52"/>
        <v>0</v>
      </c>
      <c r="K305" s="313">
        <f t="shared" si="53"/>
        <v>0</v>
      </c>
      <c r="L305" s="321"/>
    </row>
    <row r="306" spans="1:12" ht="15" customHeight="1" x14ac:dyDescent="0.15">
      <c r="B306" s="311" t="s">
        <v>113</v>
      </c>
      <c r="C306" s="214"/>
      <c r="D306" s="208"/>
      <c r="E306" s="209"/>
      <c r="F306" s="209"/>
      <c r="G306" s="209"/>
      <c r="H306" s="215"/>
      <c r="I306" s="312">
        <f t="shared" si="51"/>
        <v>0</v>
      </c>
      <c r="J306" s="313">
        <f t="shared" si="52"/>
        <v>0</v>
      </c>
      <c r="K306" s="313">
        <f t="shared" si="53"/>
        <v>0</v>
      </c>
      <c r="L306" s="321"/>
    </row>
    <row r="307" spans="1:12" ht="15" customHeight="1" x14ac:dyDescent="0.15">
      <c r="B307" s="311" t="s">
        <v>114</v>
      </c>
      <c r="C307" s="214"/>
      <c r="D307" s="208"/>
      <c r="E307" s="209"/>
      <c r="F307" s="209"/>
      <c r="G307" s="209"/>
      <c r="H307" s="215"/>
      <c r="I307" s="312">
        <f t="shared" si="51"/>
        <v>0</v>
      </c>
      <c r="J307" s="313">
        <f t="shared" si="52"/>
        <v>0</v>
      </c>
      <c r="K307" s="313">
        <f t="shared" si="53"/>
        <v>0</v>
      </c>
      <c r="L307" s="321"/>
    </row>
    <row r="308" spans="1:12" ht="15" customHeight="1" x14ac:dyDescent="0.15">
      <c r="B308" s="311" t="s">
        <v>115</v>
      </c>
      <c r="C308" s="214"/>
      <c r="D308" s="208"/>
      <c r="E308" s="209"/>
      <c r="F308" s="209"/>
      <c r="G308" s="209"/>
      <c r="H308" s="215"/>
      <c r="I308" s="312">
        <f t="shared" si="51"/>
        <v>0</v>
      </c>
      <c r="J308" s="313">
        <f t="shared" si="52"/>
        <v>0</v>
      </c>
      <c r="K308" s="313">
        <f t="shared" si="53"/>
        <v>0</v>
      </c>
      <c r="L308" s="321"/>
    </row>
    <row r="309" spans="1:12" ht="15" customHeight="1" x14ac:dyDescent="0.15">
      <c r="B309" s="311" t="s">
        <v>116</v>
      </c>
      <c r="C309" s="214"/>
      <c r="D309" s="208"/>
      <c r="E309" s="209"/>
      <c r="F309" s="209"/>
      <c r="G309" s="209"/>
      <c r="H309" s="215"/>
      <c r="I309" s="312">
        <f t="shared" si="51"/>
        <v>0</v>
      </c>
      <c r="J309" s="313">
        <f t="shared" si="52"/>
        <v>0</v>
      </c>
      <c r="K309" s="313">
        <f t="shared" si="53"/>
        <v>0</v>
      </c>
      <c r="L309" s="321"/>
    </row>
    <row r="310" spans="1:12" ht="15" customHeight="1" x14ac:dyDescent="0.15">
      <c r="B310" s="311" t="s">
        <v>117</v>
      </c>
      <c r="C310" s="214"/>
      <c r="D310" s="208"/>
      <c r="E310" s="209"/>
      <c r="F310" s="209"/>
      <c r="G310" s="209"/>
      <c r="H310" s="215"/>
      <c r="I310" s="312">
        <f t="shared" si="51"/>
        <v>0</v>
      </c>
      <c r="J310" s="313">
        <f t="shared" si="52"/>
        <v>0</v>
      </c>
      <c r="K310" s="313">
        <f t="shared" si="53"/>
        <v>0</v>
      </c>
      <c r="L310" s="321"/>
    </row>
    <row r="311" spans="1:12" ht="15" customHeight="1" thickBot="1" x14ac:dyDescent="0.2">
      <c r="B311" s="311" t="s">
        <v>118</v>
      </c>
      <c r="C311" s="216"/>
      <c r="D311" s="217"/>
      <c r="E311" s="218"/>
      <c r="F311" s="218"/>
      <c r="G311" s="218"/>
      <c r="H311" s="219"/>
      <c r="I311" s="314">
        <f t="shared" si="51"/>
        <v>0</v>
      </c>
      <c r="J311" s="313">
        <f t="shared" si="52"/>
        <v>0</v>
      </c>
      <c r="K311" s="313">
        <f t="shared" si="53"/>
        <v>0</v>
      </c>
      <c r="L311" s="322"/>
    </row>
    <row r="312" spans="1:12" ht="30" customHeight="1" thickTop="1" thickBot="1" x14ac:dyDescent="0.2">
      <c r="B312" s="587" t="s">
        <v>119</v>
      </c>
      <c r="C312" s="587"/>
      <c r="D312" s="587"/>
      <c r="E312" s="587"/>
      <c r="F312" s="587"/>
      <c r="G312" s="587"/>
      <c r="H312" s="588"/>
      <c r="I312" s="589" t="s">
        <v>121</v>
      </c>
      <c r="J312" s="590"/>
      <c r="K312" s="316">
        <f>SUM(K300:K311)</f>
        <v>0</v>
      </c>
      <c r="L312" s="323">
        <f>SUM(L300:L311)</f>
        <v>0</v>
      </c>
    </row>
    <row r="313" spans="1:12" ht="24.75" customHeight="1" thickTop="1" x14ac:dyDescent="0.15"/>
    <row r="314" spans="1:12" ht="26.25" customHeight="1" thickBot="1" x14ac:dyDescent="0.2">
      <c r="B314" s="428" t="s">
        <v>247</v>
      </c>
      <c r="C314" s="576">
        <f>申請書!G322</f>
        <v>0</v>
      </c>
      <c r="D314" s="577"/>
      <c r="E314" s="578"/>
      <c r="F314" s="578"/>
      <c r="G314" s="578"/>
      <c r="H314" s="578"/>
      <c r="I314" s="578"/>
      <c r="J314" s="578"/>
      <c r="K314" s="579"/>
    </row>
    <row r="315" spans="1:12" ht="30" customHeight="1" thickTop="1" thickBot="1" x14ac:dyDescent="0.2">
      <c r="A315" s="302">
        <f>A297+1</f>
        <v>19</v>
      </c>
      <c r="B315" s="317" t="s">
        <v>97</v>
      </c>
      <c r="C315" s="597"/>
      <c r="D315" s="598"/>
      <c r="E315" s="580" t="s">
        <v>98</v>
      </c>
      <c r="F315" s="581"/>
      <c r="G315" s="593">
        <f>VLOOKUP($A315,所要額調書!$A$13:$M$52,8,FALSE)</f>
        <v>0</v>
      </c>
      <c r="H315" s="594"/>
      <c r="I315" s="308" t="s">
        <v>136</v>
      </c>
      <c r="J315" s="591" t="str">
        <f>VLOOKUP($A315,所要額調書!$A$13:$M$52,10,FALSE)</f>
        <v/>
      </c>
      <c r="K315" s="592"/>
    </row>
    <row r="316" spans="1:12" ht="15" customHeight="1" thickTop="1" x14ac:dyDescent="0.15">
      <c r="B316" s="585" t="s">
        <v>120</v>
      </c>
      <c r="C316" s="582" t="s">
        <v>161</v>
      </c>
      <c r="D316" s="583"/>
      <c r="E316" s="583"/>
      <c r="F316" s="583"/>
      <c r="G316" s="583"/>
      <c r="H316" s="584"/>
      <c r="I316" s="586" t="s">
        <v>100</v>
      </c>
      <c r="J316" s="586" t="s">
        <v>101</v>
      </c>
      <c r="K316" s="586" t="s">
        <v>122</v>
      </c>
      <c r="L316" s="572" t="s">
        <v>248</v>
      </c>
    </row>
    <row r="317" spans="1:12" ht="23.25" thickBot="1" x14ac:dyDescent="0.2">
      <c r="B317" s="574"/>
      <c r="C317" s="429" t="s">
        <v>102</v>
      </c>
      <c r="D317" s="310" t="s">
        <v>103</v>
      </c>
      <c r="E317" s="429" t="s">
        <v>104</v>
      </c>
      <c r="F317" s="429" t="s">
        <v>105</v>
      </c>
      <c r="G317" s="429" t="s">
        <v>145</v>
      </c>
      <c r="H317" s="429" t="s">
        <v>106</v>
      </c>
      <c r="I317" s="574"/>
      <c r="J317" s="574"/>
      <c r="K317" s="574"/>
      <c r="L317" s="573"/>
    </row>
    <row r="318" spans="1:12" ht="15" customHeight="1" thickTop="1" x14ac:dyDescent="0.15">
      <c r="B318" s="311" t="s">
        <v>107</v>
      </c>
      <c r="C318" s="210"/>
      <c r="D318" s="211"/>
      <c r="E318" s="212"/>
      <c r="F318" s="212"/>
      <c r="G318" s="212"/>
      <c r="H318" s="213"/>
      <c r="I318" s="312">
        <f>SUM(C318:H318)</f>
        <v>0</v>
      </c>
      <c r="J318" s="313">
        <f>ROUNDDOWN(I318*$C$315,0)</f>
        <v>0</v>
      </c>
      <c r="K318" s="313">
        <f>MIN(J318,$J$315)</f>
        <v>0</v>
      </c>
      <c r="L318" s="320"/>
    </row>
    <row r="319" spans="1:12" ht="15" customHeight="1" x14ac:dyDescent="0.15">
      <c r="B319" s="311" t="s">
        <v>108</v>
      </c>
      <c r="C319" s="214"/>
      <c r="D319" s="208"/>
      <c r="E319" s="209"/>
      <c r="F319" s="209"/>
      <c r="G319" s="209"/>
      <c r="H319" s="215"/>
      <c r="I319" s="312">
        <f t="shared" ref="I319:I329" si="54">SUM(C319:H319)</f>
        <v>0</v>
      </c>
      <c r="J319" s="313">
        <f t="shared" ref="J319:J329" si="55">ROUNDDOWN(I319*$C$315,0)</f>
        <v>0</v>
      </c>
      <c r="K319" s="313">
        <f t="shared" ref="K319:K329" si="56">MIN(J319,$J$315)</f>
        <v>0</v>
      </c>
      <c r="L319" s="321"/>
    </row>
    <row r="320" spans="1:12" ht="15" customHeight="1" x14ac:dyDescent="0.15">
      <c r="B320" s="311" t="s">
        <v>109</v>
      </c>
      <c r="C320" s="214"/>
      <c r="D320" s="208"/>
      <c r="E320" s="209"/>
      <c r="F320" s="209"/>
      <c r="G320" s="209"/>
      <c r="H320" s="215"/>
      <c r="I320" s="312">
        <f t="shared" si="54"/>
        <v>0</v>
      </c>
      <c r="J320" s="313">
        <f t="shared" si="55"/>
        <v>0</v>
      </c>
      <c r="K320" s="313">
        <f t="shared" si="56"/>
        <v>0</v>
      </c>
      <c r="L320" s="321"/>
    </row>
    <row r="321" spans="1:12" ht="15" customHeight="1" x14ac:dyDescent="0.15">
      <c r="B321" s="311" t="s">
        <v>110</v>
      </c>
      <c r="C321" s="214"/>
      <c r="D321" s="208"/>
      <c r="E321" s="209"/>
      <c r="F321" s="209"/>
      <c r="G321" s="209"/>
      <c r="H321" s="215"/>
      <c r="I321" s="312">
        <f t="shared" si="54"/>
        <v>0</v>
      </c>
      <c r="J321" s="313">
        <f t="shared" si="55"/>
        <v>0</v>
      </c>
      <c r="K321" s="313">
        <f t="shared" si="56"/>
        <v>0</v>
      </c>
      <c r="L321" s="321"/>
    </row>
    <row r="322" spans="1:12" ht="15" customHeight="1" x14ac:dyDescent="0.15">
      <c r="B322" s="311" t="s">
        <v>111</v>
      </c>
      <c r="C322" s="214"/>
      <c r="D322" s="208"/>
      <c r="E322" s="209"/>
      <c r="F322" s="209"/>
      <c r="G322" s="209"/>
      <c r="H322" s="215"/>
      <c r="I322" s="312">
        <f t="shared" si="54"/>
        <v>0</v>
      </c>
      <c r="J322" s="313">
        <f t="shared" si="55"/>
        <v>0</v>
      </c>
      <c r="K322" s="313">
        <f t="shared" si="56"/>
        <v>0</v>
      </c>
      <c r="L322" s="321"/>
    </row>
    <row r="323" spans="1:12" ht="15" customHeight="1" x14ac:dyDescent="0.15">
      <c r="B323" s="311" t="s">
        <v>112</v>
      </c>
      <c r="C323" s="214"/>
      <c r="D323" s="208"/>
      <c r="E323" s="209"/>
      <c r="F323" s="209"/>
      <c r="G323" s="209"/>
      <c r="H323" s="215"/>
      <c r="I323" s="312">
        <f t="shared" si="54"/>
        <v>0</v>
      </c>
      <c r="J323" s="313">
        <f t="shared" si="55"/>
        <v>0</v>
      </c>
      <c r="K323" s="313">
        <f t="shared" si="56"/>
        <v>0</v>
      </c>
      <c r="L323" s="321"/>
    </row>
    <row r="324" spans="1:12" ht="15" customHeight="1" x14ac:dyDescent="0.15">
      <c r="B324" s="311" t="s">
        <v>113</v>
      </c>
      <c r="C324" s="214"/>
      <c r="D324" s="208"/>
      <c r="E324" s="209"/>
      <c r="F324" s="209"/>
      <c r="G324" s="209"/>
      <c r="H324" s="215"/>
      <c r="I324" s="312">
        <f t="shared" si="54"/>
        <v>0</v>
      </c>
      <c r="J324" s="313">
        <f t="shared" si="55"/>
        <v>0</v>
      </c>
      <c r="K324" s="313">
        <f t="shared" si="56"/>
        <v>0</v>
      </c>
      <c r="L324" s="321"/>
    </row>
    <row r="325" spans="1:12" ht="15" customHeight="1" x14ac:dyDescent="0.15">
      <c r="B325" s="311" t="s">
        <v>114</v>
      </c>
      <c r="C325" s="214"/>
      <c r="D325" s="208"/>
      <c r="E325" s="209"/>
      <c r="F325" s="209"/>
      <c r="G325" s="209"/>
      <c r="H325" s="215"/>
      <c r="I325" s="312">
        <f t="shared" si="54"/>
        <v>0</v>
      </c>
      <c r="J325" s="313">
        <f t="shared" si="55"/>
        <v>0</v>
      </c>
      <c r="K325" s="313">
        <f t="shared" si="56"/>
        <v>0</v>
      </c>
      <c r="L325" s="321"/>
    </row>
    <row r="326" spans="1:12" ht="15" customHeight="1" x14ac:dyDescent="0.15">
      <c r="B326" s="311" t="s">
        <v>115</v>
      </c>
      <c r="C326" s="214"/>
      <c r="D326" s="208"/>
      <c r="E326" s="209"/>
      <c r="F326" s="209"/>
      <c r="G326" s="209"/>
      <c r="H326" s="215"/>
      <c r="I326" s="312">
        <f t="shared" si="54"/>
        <v>0</v>
      </c>
      <c r="J326" s="313">
        <f t="shared" si="55"/>
        <v>0</v>
      </c>
      <c r="K326" s="313">
        <f t="shared" si="56"/>
        <v>0</v>
      </c>
      <c r="L326" s="321"/>
    </row>
    <row r="327" spans="1:12" ht="15" customHeight="1" x14ac:dyDescent="0.15">
      <c r="B327" s="311" t="s">
        <v>116</v>
      </c>
      <c r="C327" s="214"/>
      <c r="D327" s="208"/>
      <c r="E327" s="209"/>
      <c r="F327" s="209"/>
      <c r="G327" s="209"/>
      <c r="H327" s="215"/>
      <c r="I327" s="312">
        <f t="shared" si="54"/>
        <v>0</v>
      </c>
      <c r="J327" s="313">
        <f t="shared" si="55"/>
        <v>0</v>
      </c>
      <c r="K327" s="313">
        <f t="shared" si="56"/>
        <v>0</v>
      </c>
      <c r="L327" s="321"/>
    </row>
    <row r="328" spans="1:12" ht="15" customHeight="1" x14ac:dyDescent="0.15">
      <c r="B328" s="311" t="s">
        <v>117</v>
      </c>
      <c r="C328" s="214"/>
      <c r="D328" s="208"/>
      <c r="E328" s="209"/>
      <c r="F328" s="209"/>
      <c r="G328" s="209"/>
      <c r="H328" s="215"/>
      <c r="I328" s="312">
        <f t="shared" si="54"/>
        <v>0</v>
      </c>
      <c r="J328" s="313">
        <f t="shared" si="55"/>
        <v>0</v>
      </c>
      <c r="K328" s="313">
        <f t="shared" si="56"/>
        <v>0</v>
      </c>
      <c r="L328" s="321"/>
    </row>
    <row r="329" spans="1:12" ht="15" customHeight="1" thickBot="1" x14ac:dyDescent="0.2">
      <c r="B329" s="311" t="s">
        <v>118</v>
      </c>
      <c r="C329" s="216"/>
      <c r="D329" s="217"/>
      <c r="E329" s="218"/>
      <c r="F329" s="218"/>
      <c r="G329" s="218"/>
      <c r="H329" s="219"/>
      <c r="I329" s="314">
        <f t="shared" si="54"/>
        <v>0</v>
      </c>
      <c r="J329" s="313">
        <f t="shared" si="55"/>
        <v>0</v>
      </c>
      <c r="K329" s="313">
        <f t="shared" si="56"/>
        <v>0</v>
      </c>
      <c r="L329" s="322"/>
    </row>
    <row r="330" spans="1:12" ht="30" customHeight="1" thickTop="1" thickBot="1" x14ac:dyDescent="0.2">
      <c r="B330" s="587" t="s">
        <v>119</v>
      </c>
      <c r="C330" s="587"/>
      <c r="D330" s="587"/>
      <c r="E330" s="587"/>
      <c r="F330" s="587"/>
      <c r="G330" s="587"/>
      <c r="H330" s="588"/>
      <c r="I330" s="589" t="s">
        <v>121</v>
      </c>
      <c r="J330" s="590"/>
      <c r="K330" s="316">
        <f>SUM(K318:K329)</f>
        <v>0</v>
      </c>
      <c r="L330" s="323">
        <f>SUM(L318:L329)</f>
        <v>0</v>
      </c>
    </row>
    <row r="331" spans="1:12" ht="24.75" customHeight="1" thickTop="1" thickBot="1" x14ac:dyDescent="0.2"/>
    <row r="332" spans="1:12" ht="30" customHeight="1" thickTop="1" thickBot="1" x14ac:dyDescent="0.2">
      <c r="A332" s="302">
        <f>A315+1</f>
        <v>20</v>
      </c>
      <c r="B332" s="317" t="s">
        <v>97</v>
      </c>
      <c r="C332" s="597"/>
      <c r="D332" s="598"/>
      <c r="E332" s="580" t="s">
        <v>98</v>
      </c>
      <c r="F332" s="581"/>
      <c r="G332" s="593">
        <f>VLOOKUP($A332,所要額調書!$A$13:$M$52,8,FALSE)</f>
        <v>0</v>
      </c>
      <c r="H332" s="594"/>
      <c r="I332" s="308" t="s">
        <v>136</v>
      </c>
      <c r="J332" s="591" t="str">
        <f>VLOOKUP($A332,所要額調書!$A$13:$M$52,10,FALSE)</f>
        <v/>
      </c>
      <c r="K332" s="592"/>
    </row>
    <row r="333" spans="1:12" ht="15" customHeight="1" thickTop="1" x14ac:dyDescent="0.15">
      <c r="B333" s="585" t="s">
        <v>120</v>
      </c>
      <c r="C333" s="582" t="s">
        <v>161</v>
      </c>
      <c r="D333" s="583"/>
      <c r="E333" s="583"/>
      <c r="F333" s="583"/>
      <c r="G333" s="583"/>
      <c r="H333" s="584"/>
      <c r="I333" s="586" t="s">
        <v>100</v>
      </c>
      <c r="J333" s="586" t="s">
        <v>101</v>
      </c>
      <c r="K333" s="586" t="s">
        <v>122</v>
      </c>
      <c r="L333" s="572" t="s">
        <v>248</v>
      </c>
    </row>
    <row r="334" spans="1:12" ht="23.25" thickBot="1" x14ac:dyDescent="0.2">
      <c r="B334" s="574"/>
      <c r="C334" s="429" t="s">
        <v>102</v>
      </c>
      <c r="D334" s="310" t="s">
        <v>103</v>
      </c>
      <c r="E334" s="429" t="s">
        <v>104</v>
      </c>
      <c r="F334" s="429" t="s">
        <v>105</v>
      </c>
      <c r="G334" s="429" t="s">
        <v>145</v>
      </c>
      <c r="H334" s="429" t="s">
        <v>106</v>
      </c>
      <c r="I334" s="574"/>
      <c r="J334" s="574"/>
      <c r="K334" s="574"/>
      <c r="L334" s="573"/>
    </row>
    <row r="335" spans="1:12" ht="15" customHeight="1" thickTop="1" x14ac:dyDescent="0.15">
      <c r="B335" s="311" t="s">
        <v>107</v>
      </c>
      <c r="C335" s="210"/>
      <c r="D335" s="211"/>
      <c r="E335" s="212"/>
      <c r="F335" s="212"/>
      <c r="G335" s="212"/>
      <c r="H335" s="213"/>
      <c r="I335" s="312">
        <f>SUM(C335:H335)</f>
        <v>0</v>
      </c>
      <c r="J335" s="313">
        <f>ROUNDDOWN(I335*$C$332,0)</f>
        <v>0</v>
      </c>
      <c r="K335" s="313">
        <f>MIN(J335,$J$332)</f>
        <v>0</v>
      </c>
      <c r="L335" s="320"/>
    </row>
    <row r="336" spans="1:12" ht="15" customHeight="1" x14ac:dyDescent="0.15">
      <c r="B336" s="311" t="s">
        <v>108</v>
      </c>
      <c r="C336" s="214"/>
      <c r="D336" s="208"/>
      <c r="E336" s="209"/>
      <c r="F336" s="209"/>
      <c r="G336" s="209"/>
      <c r="H336" s="215"/>
      <c r="I336" s="312">
        <f t="shared" ref="I336:I346" si="57">SUM(C336:H336)</f>
        <v>0</v>
      </c>
      <c r="J336" s="313">
        <f t="shared" ref="J336:J345" si="58">ROUNDDOWN(I336*$C$332,0)</f>
        <v>0</v>
      </c>
      <c r="K336" s="313">
        <f t="shared" ref="K336:K346" si="59">MIN(J336,$J$332)</f>
        <v>0</v>
      </c>
      <c r="L336" s="321"/>
    </row>
    <row r="337" spans="2:12" ht="15" customHeight="1" x14ac:dyDescent="0.15">
      <c r="B337" s="311" t="s">
        <v>109</v>
      </c>
      <c r="C337" s="214"/>
      <c r="D337" s="208"/>
      <c r="E337" s="209"/>
      <c r="F337" s="209"/>
      <c r="G337" s="209"/>
      <c r="H337" s="215"/>
      <c r="I337" s="312">
        <f t="shared" si="57"/>
        <v>0</v>
      </c>
      <c r="J337" s="313">
        <f t="shared" si="58"/>
        <v>0</v>
      </c>
      <c r="K337" s="313">
        <f t="shared" si="59"/>
        <v>0</v>
      </c>
      <c r="L337" s="321"/>
    </row>
    <row r="338" spans="2:12" ht="15" customHeight="1" x14ac:dyDescent="0.15">
      <c r="B338" s="311" t="s">
        <v>110</v>
      </c>
      <c r="C338" s="214"/>
      <c r="D338" s="208"/>
      <c r="E338" s="209"/>
      <c r="F338" s="209"/>
      <c r="G338" s="209"/>
      <c r="H338" s="215"/>
      <c r="I338" s="312">
        <f t="shared" si="57"/>
        <v>0</v>
      </c>
      <c r="J338" s="313">
        <f t="shared" si="58"/>
        <v>0</v>
      </c>
      <c r="K338" s="313">
        <f t="shared" si="59"/>
        <v>0</v>
      </c>
      <c r="L338" s="321"/>
    </row>
    <row r="339" spans="2:12" ht="15" customHeight="1" x14ac:dyDescent="0.15">
      <c r="B339" s="311" t="s">
        <v>111</v>
      </c>
      <c r="C339" s="214"/>
      <c r="D339" s="208"/>
      <c r="E339" s="209"/>
      <c r="F339" s="209"/>
      <c r="G339" s="209"/>
      <c r="H339" s="215"/>
      <c r="I339" s="312">
        <f t="shared" si="57"/>
        <v>0</v>
      </c>
      <c r="J339" s="313">
        <f t="shared" si="58"/>
        <v>0</v>
      </c>
      <c r="K339" s="313">
        <f t="shared" si="59"/>
        <v>0</v>
      </c>
      <c r="L339" s="321"/>
    </row>
    <row r="340" spans="2:12" ht="15" customHeight="1" x14ac:dyDescent="0.15">
      <c r="B340" s="311" t="s">
        <v>112</v>
      </c>
      <c r="C340" s="214"/>
      <c r="D340" s="208"/>
      <c r="E340" s="209"/>
      <c r="F340" s="209"/>
      <c r="G340" s="209"/>
      <c r="H340" s="215"/>
      <c r="I340" s="312">
        <f t="shared" si="57"/>
        <v>0</v>
      </c>
      <c r="J340" s="313">
        <f t="shared" si="58"/>
        <v>0</v>
      </c>
      <c r="K340" s="313">
        <f t="shared" si="59"/>
        <v>0</v>
      </c>
      <c r="L340" s="321"/>
    </row>
    <row r="341" spans="2:12" ht="15" customHeight="1" x14ac:dyDescent="0.15">
      <c r="B341" s="311" t="s">
        <v>113</v>
      </c>
      <c r="C341" s="214"/>
      <c r="D341" s="208"/>
      <c r="E341" s="209"/>
      <c r="F341" s="209"/>
      <c r="G341" s="209"/>
      <c r="H341" s="215"/>
      <c r="I341" s="312">
        <f t="shared" si="57"/>
        <v>0</v>
      </c>
      <c r="J341" s="313">
        <f t="shared" si="58"/>
        <v>0</v>
      </c>
      <c r="K341" s="313">
        <f t="shared" si="59"/>
        <v>0</v>
      </c>
      <c r="L341" s="321"/>
    </row>
    <row r="342" spans="2:12" ht="15" customHeight="1" x14ac:dyDescent="0.15">
      <c r="B342" s="311" t="s">
        <v>114</v>
      </c>
      <c r="C342" s="214"/>
      <c r="D342" s="208"/>
      <c r="E342" s="209"/>
      <c r="F342" s="209"/>
      <c r="G342" s="209"/>
      <c r="H342" s="215"/>
      <c r="I342" s="312">
        <f t="shared" si="57"/>
        <v>0</v>
      </c>
      <c r="J342" s="313">
        <f t="shared" si="58"/>
        <v>0</v>
      </c>
      <c r="K342" s="313">
        <f t="shared" si="59"/>
        <v>0</v>
      </c>
      <c r="L342" s="321"/>
    </row>
    <row r="343" spans="2:12" ht="15" customHeight="1" x14ac:dyDescent="0.15">
      <c r="B343" s="311" t="s">
        <v>115</v>
      </c>
      <c r="C343" s="214"/>
      <c r="D343" s="208"/>
      <c r="E343" s="209"/>
      <c r="F343" s="209"/>
      <c r="G343" s="209"/>
      <c r="H343" s="215"/>
      <c r="I343" s="312">
        <f t="shared" si="57"/>
        <v>0</v>
      </c>
      <c r="J343" s="313">
        <f t="shared" si="58"/>
        <v>0</v>
      </c>
      <c r="K343" s="313">
        <f t="shared" si="59"/>
        <v>0</v>
      </c>
      <c r="L343" s="321"/>
    </row>
    <row r="344" spans="2:12" ht="15" customHeight="1" x14ac:dyDescent="0.15">
      <c r="B344" s="311" t="s">
        <v>116</v>
      </c>
      <c r="C344" s="214"/>
      <c r="D344" s="208"/>
      <c r="E344" s="209"/>
      <c r="F344" s="209"/>
      <c r="G344" s="209"/>
      <c r="H344" s="215"/>
      <c r="I344" s="312">
        <f t="shared" si="57"/>
        <v>0</v>
      </c>
      <c r="J344" s="313">
        <f t="shared" si="58"/>
        <v>0</v>
      </c>
      <c r="K344" s="313">
        <f t="shared" si="59"/>
        <v>0</v>
      </c>
      <c r="L344" s="321"/>
    </row>
    <row r="345" spans="2:12" ht="15" customHeight="1" x14ac:dyDescent="0.15">
      <c r="B345" s="311" t="s">
        <v>117</v>
      </c>
      <c r="C345" s="214"/>
      <c r="D345" s="208"/>
      <c r="E345" s="209"/>
      <c r="F345" s="209"/>
      <c r="G345" s="209"/>
      <c r="H345" s="215"/>
      <c r="I345" s="312">
        <f t="shared" si="57"/>
        <v>0</v>
      </c>
      <c r="J345" s="313">
        <f t="shared" si="58"/>
        <v>0</v>
      </c>
      <c r="K345" s="313">
        <f t="shared" si="59"/>
        <v>0</v>
      </c>
      <c r="L345" s="321"/>
    </row>
    <row r="346" spans="2:12" ht="15" customHeight="1" thickBot="1" x14ac:dyDescent="0.2">
      <c r="B346" s="311" t="s">
        <v>118</v>
      </c>
      <c r="C346" s="216"/>
      <c r="D346" s="217"/>
      <c r="E346" s="218"/>
      <c r="F346" s="218"/>
      <c r="G346" s="218"/>
      <c r="H346" s="219"/>
      <c r="I346" s="314">
        <f t="shared" si="57"/>
        <v>0</v>
      </c>
      <c r="J346" s="313">
        <f>ROUNDDOWN(I346*$C$332,0)</f>
        <v>0</v>
      </c>
      <c r="K346" s="313">
        <f t="shared" si="59"/>
        <v>0</v>
      </c>
      <c r="L346" s="322"/>
    </row>
    <row r="347" spans="2:12" ht="30" customHeight="1" thickTop="1" thickBot="1" x14ac:dyDescent="0.2">
      <c r="B347" s="587" t="s">
        <v>119</v>
      </c>
      <c r="C347" s="587"/>
      <c r="D347" s="587"/>
      <c r="E347" s="587"/>
      <c r="F347" s="587"/>
      <c r="G347" s="587"/>
      <c r="H347" s="588"/>
      <c r="I347" s="589" t="s">
        <v>121</v>
      </c>
      <c r="J347" s="590"/>
      <c r="K347" s="316">
        <f>SUM(K335:K346)</f>
        <v>0</v>
      </c>
      <c r="L347" s="323">
        <f>SUM(L335:L346)</f>
        <v>0</v>
      </c>
    </row>
    <row r="348" spans="2:12" ht="15" customHeight="1" thickTop="1" x14ac:dyDescent="0.15"/>
  </sheetData>
  <sheetProtection sheet="1" objects="1" scenarios="1" formatColumns="0" formatRows="0" selectLockedCells="1"/>
  <mergeCells count="232">
    <mergeCell ref="C159:D159"/>
    <mergeCell ref="C176:D176"/>
    <mergeCell ref="C193:D193"/>
    <mergeCell ref="C211:D211"/>
    <mergeCell ref="C228:D228"/>
    <mergeCell ref="C245:D245"/>
    <mergeCell ref="C263:D263"/>
    <mergeCell ref="C280:D280"/>
    <mergeCell ref="B174:H174"/>
    <mergeCell ref="G159:H159"/>
    <mergeCell ref="B160:B161"/>
    <mergeCell ref="C160:H160"/>
    <mergeCell ref="B278:H278"/>
    <mergeCell ref="C262:K262"/>
    <mergeCell ref="K264:K265"/>
    <mergeCell ref="I278:J278"/>
    <mergeCell ref="G280:H280"/>
    <mergeCell ref="C246:H246"/>
    <mergeCell ref="I246:I247"/>
    <mergeCell ref="J246:J247"/>
    <mergeCell ref="K246:K247"/>
    <mergeCell ref="B208:H208"/>
    <mergeCell ref="I160:I161"/>
    <mergeCell ref="J160:J161"/>
    <mergeCell ref="B330:H330"/>
    <mergeCell ref="I330:J330"/>
    <mergeCell ref="G332:H332"/>
    <mergeCell ref="J315:K315"/>
    <mergeCell ref="J332:K332"/>
    <mergeCell ref="C315:D315"/>
    <mergeCell ref="C332:D332"/>
    <mergeCell ref="G3:H3"/>
    <mergeCell ref="J3:K3"/>
    <mergeCell ref="C3:D3"/>
    <mergeCell ref="C20:D20"/>
    <mergeCell ref="C37:D37"/>
    <mergeCell ref="C55:D55"/>
    <mergeCell ref="C72:D72"/>
    <mergeCell ref="C89:D89"/>
    <mergeCell ref="C107:D107"/>
    <mergeCell ref="J90:J91"/>
    <mergeCell ref="K90:K91"/>
    <mergeCell ref="B104:H104"/>
    <mergeCell ref="I104:J104"/>
    <mergeCell ref="G107:H107"/>
    <mergeCell ref="J38:J39"/>
    <mergeCell ref="K38:K39"/>
    <mergeCell ref="B52:H52"/>
    <mergeCell ref="B312:H312"/>
    <mergeCell ref="I312:J312"/>
    <mergeCell ref="J297:K297"/>
    <mergeCell ref="C297:D297"/>
    <mergeCell ref="G315:H315"/>
    <mergeCell ref="B316:B317"/>
    <mergeCell ref="C316:H316"/>
    <mergeCell ref="I316:I317"/>
    <mergeCell ref="J316:J317"/>
    <mergeCell ref="K316:K317"/>
    <mergeCell ref="C314:K314"/>
    <mergeCell ref="K298:K299"/>
    <mergeCell ref="G297:H297"/>
    <mergeCell ref="B298:B299"/>
    <mergeCell ref="C298:H298"/>
    <mergeCell ref="I298:I299"/>
    <mergeCell ref="J298:J299"/>
    <mergeCell ref="B281:B282"/>
    <mergeCell ref="C281:H281"/>
    <mergeCell ref="I281:I282"/>
    <mergeCell ref="J281:J282"/>
    <mergeCell ref="I56:I57"/>
    <mergeCell ref="J56:J57"/>
    <mergeCell ref="C90:H90"/>
    <mergeCell ref="I90:I91"/>
    <mergeCell ref="B70:H70"/>
    <mergeCell ref="K281:K282"/>
    <mergeCell ref="B226:H226"/>
    <mergeCell ref="I226:J226"/>
    <mergeCell ref="G228:H228"/>
    <mergeCell ref="B229:B230"/>
    <mergeCell ref="C229:H229"/>
    <mergeCell ref="I229:I230"/>
    <mergeCell ref="J229:J230"/>
    <mergeCell ref="K229:K230"/>
    <mergeCell ref="B243:H243"/>
    <mergeCell ref="I243:J243"/>
    <mergeCell ref="B260:H260"/>
    <mergeCell ref="I260:J260"/>
    <mergeCell ref="J280:K280"/>
    <mergeCell ref="G263:H263"/>
    <mergeCell ref="B264:B265"/>
    <mergeCell ref="C264:H264"/>
    <mergeCell ref="I264:I265"/>
    <mergeCell ref="J264:J265"/>
    <mergeCell ref="B73:B74"/>
    <mergeCell ref="C73:H73"/>
    <mergeCell ref="I73:I74"/>
    <mergeCell ref="J73:J74"/>
    <mergeCell ref="K73:K74"/>
    <mergeCell ref="K4:K5"/>
    <mergeCell ref="G20:H20"/>
    <mergeCell ref="B21:B22"/>
    <mergeCell ref="C21:H21"/>
    <mergeCell ref="I21:I22"/>
    <mergeCell ref="J21:J22"/>
    <mergeCell ref="K21:K22"/>
    <mergeCell ref="B35:H35"/>
    <mergeCell ref="I35:J35"/>
    <mergeCell ref="I18:J18"/>
    <mergeCell ref="B18:H18"/>
    <mergeCell ref="B4:B5"/>
    <mergeCell ref="C4:H4"/>
    <mergeCell ref="I4:I5"/>
    <mergeCell ref="J4:J5"/>
    <mergeCell ref="G37:H37"/>
    <mergeCell ref="J20:K20"/>
    <mergeCell ref="B38:B39"/>
    <mergeCell ref="C38:H38"/>
    <mergeCell ref="B108:B109"/>
    <mergeCell ref="C108:H108"/>
    <mergeCell ref="I108:I109"/>
    <mergeCell ref="J108:J109"/>
    <mergeCell ref="K108:K109"/>
    <mergeCell ref="K125:K126"/>
    <mergeCell ref="B139:H139"/>
    <mergeCell ref="I139:J139"/>
    <mergeCell ref="C141:D141"/>
    <mergeCell ref="G141:H141"/>
    <mergeCell ref="B122:H122"/>
    <mergeCell ref="I122:J122"/>
    <mergeCell ref="G124:H124"/>
    <mergeCell ref="B125:B126"/>
    <mergeCell ref="C125:H125"/>
    <mergeCell ref="I125:I126"/>
    <mergeCell ref="J125:J126"/>
    <mergeCell ref="K160:K161"/>
    <mergeCell ref="B191:H191"/>
    <mergeCell ref="I191:J191"/>
    <mergeCell ref="G193:H193"/>
    <mergeCell ref="B194:B195"/>
    <mergeCell ref="C194:H194"/>
    <mergeCell ref="I194:I195"/>
    <mergeCell ref="J194:J195"/>
    <mergeCell ref="K194:K195"/>
    <mergeCell ref="I174:J174"/>
    <mergeCell ref="G176:H176"/>
    <mergeCell ref="B177:B178"/>
    <mergeCell ref="C177:H177"/>
    <mergeCell ref="I177:I178"/>
    <mergeCell ref="J177:J178"/>
    <mergeCell ref="K177:K178"/>
    <mergeCell ref="J141:K141"/>
    <mergeCell ref="J159:K159"/>
    <mergeCell ref="K56:K57"/>
    <mergeCell ref="C54:K54"/>
    <mergeCell ref="C106:K106"/>
    <mergeCell ref="C158:K158"/>
    <mergeCell ref="I70:J70"/>
    <mergeCell ref="G72:H72"/>
    <mergeCell ref="I38:I39"/>
    <mergeCell ref="C124:D124"/>
    <mergeCell ref="I52:J52"/>
    <mergeCell ref="G55:H55"/>
    <mergeCell ref="B87:H87"/>
    <mergeCell ref="I87:J87"/>
    <mergeCell ref="G89:H89"/>
    <mergeCell ref="B90:B91"/>
    <mergeCell ref="B56:B57"/>
    <mergeCell ref="B142:B143"/>
    <mergeCell ref="C142:H142"/>
    <mergeCell ref="I142:I143"/>
    <mergeCell ref="J142:J143"/>
    <mergeCell ref="K142:K143"/>
    <mergeCell ref="B156:H156"/>
    <mergeCell ref="I156:J156"/>
    <mergeCell ref="B333:B334"/>
    <mergeCell ref="C333:H333"/>
    <mergeCell ref="I333:I334"/>
    <mergeCell ref="J333:J334"/>
    <mergeCell ref="K333:K334"/>
    <mergeCell ref="B347:H347"/>
    <mergeCell ref="I347:J347"/>
    <mergeCell ref="J176:K176"/>
    <mergeCell ref="J193:K193"/>
    <mergeCell ref="J211:K211"/>
    <mergeCell ref="J228:K228"/>
    <mergeCell ref="J245:K245"/>
    <mergeCell ref="J263:K263"/>
    <mergeCell ref="G211:H211"/>
    <mergeCell ref="B212:B213"/>
    <mergeCell ref="I208:J208"/>
    <mergeCell ref="C212:H212"/>
    <mergeCell ref="I212:I213"/>
    <mergeCell ref="J212:J213"/>
    <mergeCell ref="K212:K213"/>
    <mergeCell ref="G245:H245"/>
    <mergeCell ref="C210:K210"/>
    <mergeCell ref="B295:H295"/>
    <mergeCell ref="I295:J295"/>
    <mergeCell ref="L333:L334"/>
    <mergeCell ref="L160:L161"/>
    <mergeCell ref="L177:L178"/>
    <mergeCell ref="L194:L195"/>
    <mergeCell ref="L212:L213"/>
    <mergeCell ref="L229:L230"/>
    <mergeCell ref="L246:L247"/>
    <mergeCell ref="L264:L265"/>
    <mergeCell ref="L281:L282"/>
    <mergeCell ref="L298:L299"/>
    <mergeCell ref="L108:L109"/>
    <mergeCell ref="B246:B247"/>
    <mergeCell ref="C2:K2"/>
    <mergeCell ref="E332:F332"/>
    <mergeCell ref="E315:F315"/>
    <mergeCell ref="E297:F297"/>
    <mergeCell ref="E280:F280"/>
    <mergeCell ref="E263:F263"/>
    <mergeCell ref="L316:L317"/>
    <mergeCell ref="L4:L5"/>
    <mergeCell ref="L21:L22"/>
    <mergeCell ref="L38:L39"/>
    <mergeCell ref="L56:L57"/>
    <mergeCell ref="L73:L74"/>
    <mergeCell ref="L90:L91"/>
    <mergeCell ref="C56:H56"/>
    <mergeCell ref="L125:L126"/>
    <mergeCell ref="L142:L143"/>
    <mergeCell ref="J37:K37"/>
    <mergeCell ref="J55:K55"/>
    <mergeCell ref="J72:K72"/>
    <mergeCell ref="J89:K89"/>
    <mergeCell ref="J107:K107"/>
    <mergeCell ref="J124:K124"/>
  </mergeCells>
  <phoneticPr fontId="3"/>
  <conditionalFormatting sqref="C6:H17">
    <cfRule type="expression" dxfId="103" priority="92">
      <formula>OR($C$6:$H$17&lt;&gt;"")</formula>
    </cfRule>
  </conditionalFormatting>
  <conditionalFormatting sqref="C40:H51">
    <cfRule type="expression" dxfId="102" priority="87">
      <formula>OR($C$40:$H$51&lt;&gt;"")</formula>
    </cfRule>
  </conditionalFormatting>
  <conditionalFormatting sqref="C58:H69">
    <cfRule type="expression" dxfId="101" priority="69">
      <formula>OR($C$58:$H$69&lt;&gt;"")</formula>
    </cfRule>
  </conditionalFormatting>
  <conditionalFormatting sqref="C75:H86">
    <cfRule type="expression" dxfId="100" priority="68">
      <formula>OR($C$75:$H$86&lt;&gt;"")</formula>
    </cfRule>
  </conditionalFormatting>
  <conditionalFormatting sqref="C3:D3">
    <cfRule type="expression" dxfId="99" priority="67">
      <formula>OR($C3&lt;&gt;"")</formula>
    </cfRule>
  </conditionalFormatting>
  <conditionalFormatting sqref="C20:D20">
    <cfRule type="expression" dxfId="98" priority="66">
      <formula>OR($C20&lt;&gt;"")</formula>
    </cfRule>
  </conditionalFormatting>
  <conditionalFormatting sqref="C107:D107">
    <cfRule type="expression" dxfId="97" priority="61">
      <formula>OR($C107&lt;&gt;"")</formula>
    </cfRule>
  </conditionalFormatting>
  <conditionalFormatting sqref="C124:D124">
    <cfRule type="expression" dxfId="96" priority="60">
      <formula>OR($C124&lt;&gt;"")</formula>
    </cfRule>
  </conditionalFormatting>
  <conditionalFormatting sqref="C141:D141">
    <cfRule type="expression" dxfId="95" priority="59">
      <formula>OR($C141&lt;&gt;"")</formula>
    </cfRule>
  </conditionalFormatting>
  <conditionalFormatting sqref="C159:D159">
    <cfRule type="expression" dxfId="94" priority="58">
      <formula>OR($C159&lt;&gt;"")</formula>
    </cfRule>
  </conditionalFormatting>
  <conditionalFormatting sqref="C176:D176">
    <cfRule type="expression" dxfId="93" priority="57">
      <formula>OR($C176&lt;&gt;"")</formula>
    </cfRule>
  </conditionalFormatting>
  <conditionalFormatting sqref="C193:D193">
    <cfRule type="expression" dxfId="92" priority="56">
      <formula>OR($C193&lt;&gt;"")</formula>
    </cfRule>
  </conditionalFormatting>
  <conditionalFormatting sqref="C211:D211">
    <cfRule type="expression" dxfId="91" priority="55">
      <formula>OR($C211&lt;&gt;"")</formula>
    </cfRule>
  </conditionalFormatting>
  <conditionalFormatting sqref="C228:D228">
    <cfRule type="expression" dxfId="90" priority="54">
      <formula>OR($C228&lt;&gt;"")</formula>
    </cfRule>
  </conditionalFormatting>
  <conditionalFormatting sqref="C245:D245">
    <cfRule type="expression" dxfId="89" priority="53">
      <formula>OR($C245&lt;&gt;"")</formula>
    </cfRule>
  </conditionalFormatting>
  <conditionalFormatting sqref="C263:D263">
    <cfRule type="expression" dxfId="88" priority="52">
      <formula>OR($C263&lt;&gt;"")</formula>
    </cfRule>
  </conditionalFormatting>
  <conditionalFormatting sqref="C280:D280">
    <cfRule type="expression" dxfId="87" priority="51">
      <formula>OR($C280&lt;&gt;"")</formula>
    </cfRule>
  </conditionalFormatting>
  <conditionalFormatting sqref="C297:D297">
    <cfRule type="expression" dxfId="86" priority="50">
      <formula>OR($C297&lt;&gt;"")</formula>
    </cfRule>
  </conditionalFormatting>
  <conditionalFormatting sqref="C315:D315">
    <cfRule type="expression" dxfId="85" priority="49">
      <formula>OR($C315&lt;&gt;"")</formula>
    </cfRule>
  </conditionalFormatting>
  <conditionalFormatting sqref="C332:D332">
    <cfRule type="expression" dxfId="84" priority="48">
      <formula>OR($C332&lt;&gt;"")</formula>
    </cfRule>
  </conditionalFormatting>
  <conditionalFormatting sqref="C37:D37">
    <cfRule type="expression" dxfId="83" priority="45">
      <formula>OR($C37&lt;&gt;"")</formula>
    </cfRule>
  </conditionalFormatting>
  <conditionalFormatting sqref="C55:D55">
    <cfRule type="expression" dxfId="82" priority="44">
      <formula>OR($C55&lt;&gt;"")</formula>
    </cfRule>
  </conditionalFormatting>
  <conditionalFormatting sqref="C72:D72">
    <cfRule type="expression" dxfId="81" priority="43">
      <formula>OR($C72&lt;&gt;"")</formula>
    </cfRule>
  </conditionalFormatting>
  <conditionalFormatting sqref="C89:D89">
    <cfRule type="expression" dxfId="80" priority="42">
      <formula>OR($C89&lt;&gt;"")</formula>
    </cfRule>
  </conditionalFormatting>
  <conditionalFormatting sqref="C110:H121">
    <cfRule type="expression" dxfId="79" priority="41">
      <formula>OR($C$110:$H$121&lt;&gt;"")</formula>
    </cfRule>
  </conditionalFormatting>
  <conditionalFormatting sqref="C127:H138">
    <cfRule type="expression" dxfId="78" priority="40">
      <formula>OR($C$127:$H$138&lt;&gt;"")</formula>
    </cfRule>
  </conditionalFormatting>
  <conditionalFormatting sqref="C144:H155">
    <cfRule type="expression" dxfId="77" priority="39">
      <formula>OR($C$144:$H$155&lt;&gt;"")</formula>
    </cfRule>
  </conditionalFormatting>
  <conditionalFormatting sqref="C162:H173">
    <cfRule type="expression" dxfId="76" priority="38">
      <formula>OR($C$162:$H$173&lt;&gt;"")</formula>
    </cfRule>
  </conditionalFormatting>
  <conditionalFormatting sqref="C179:H190">
    <cfRule type="expression" dxfId="75" priority="37">
      <formula>OR($C$179:$H$190&lt;&gt;"")</formula>
    </cfRule>
  </conditionalFormatting>
  <conditionalFormatting sqref="C196:H207">
    <cfRule type="expression" dxfId="74" priority="36">
      <formula>OR($C$196:$H$207&lt;&gt;"")</formula>
    </cfRule>
  </conditionalFormatting>
  <conditionalFormatting sqref="C214:H225">
    <cfRule type="expression" dxfId="73" priority="35">
      <formula>OR($C$214:$H$225&lt;&gt;"")</formula>
    </cfRule>
  </conditionalFormatting>
  <conditionalFormatting sqref="C231:H242">
    <cfRule type="expression" dxfId="72" priority="34">
      <formula>OR($C$231:$H$242&lt;&gt;"")</formula>
    </cfRule>
  </conditionalFormatting>
  <conditionalFormatting sqref="C248:H259">
    <cfRule type="expression" dxfId="71" priority="33">
      <formula>OR($C$248:$H$259&lt;&gt;"")</formula>
    </cfRule>
  </conditionalFormatting>
  <conditionalFormatting sqref="C266:H277">
    <cfRule type="expression" dxfId="70" priority="32">
      <formula>OR($C$266:$H$277&lt;&gt;"")</formula>
    </cfRule>
  </conditionalFormatting>
  <conditionalFormatting sqref="C283:H294">
    <cfRule type="expression" dxfId="69" priority="31">
      <formula>OR($C$283:$H$294&lt;&gt;"")</formula>
    </cfRule>
  </conditionalFormatting>
  <conditionalFormatting sqref="C300:H311">
    <cfRule type="expression" dxfId="68" priority="30">
      <formula>OR($C$300:$H$311&lt;&gt;"")</formula>
    </cfRule>
  </conditionalFormatting>
  <conditionalFormatting sqref="C318:H329">
    <cfRule type="expression" dxfId="67" priority="29">
      <formula>OR($C$318:$H$329&lt;&gt;"")</formula>
    </cfRule>
  </conditionalFormatting>
  <conditionalFormatting sqref="C335:H346">
    <cfRule type="expression" dxfId="66" priority="28">
      <formula>OR($C$335:$H$346&lt;&gt;"")</formula>
    </cfRule>
  </conditionalFormatting>
  <conditionalFormatting sqref="C23:H34">
    <cfRule type="expression" dxfId="65" priority="22">
      <formula>OR($C$23:$H$34&lt;&gt;"")</formula>
    </cfRule>
  </conditionalFormatting>
  <conditionalFormatting sqref="C92:H103">
    <cfRule type="expression" dxfId="64" priority="21">
      <formula>OR($C$92:$H$103&lt;&gt;"")</formula>
    </cfRule>
  </conditionalFormatting>
  <conditionalFormatting sqref="L6:L17">
    <cfRule type="expression" dxfId="63" priority="20">
      <formula>OR($L$6:$L$17&lt;&gt;"")</formula>
    </cfRule>
  </conditionalFormatting>
  <conditionalFormatting sqref="L23:L34">
    <cfRule type="expression" dxfId="62" priority="19">
      <formula>OR($L$23:$L$34&lt;&gt;"")</formula>
    </cfRule>
  </conditionalFormatting>
  <conditionalFormatting sqref="L40:L51">
    <cfRule type="expression" dxfId="61" priority="18">
      <formula>OR($L$40:$L$51&lt;&gt;"")</formula>
    </cfRule>
  </conditionalFormatting>
  <conditionalFormatting sqref="L58:L69">
    <cfRule type="expression" dxfId="60" priority="17">
      <formula>OR($L$58:$L$69&lt;&gt;"")</formula>
    </cfRule>
  </conditionalFormatting>
  <conditionalFormatting sqref="L75:L86">
    <cfRule type="expression" dxfId="59" priority="16">
      <formula>OR($L$75:$L$86&lt;&gt;"")</formula>
    </cfRule>
  </conditionalFormatting>
  <conditionalFormatting sqref="L92:L103">
    <cfRule type="expression" dxfId="58" priority="15">
      <formula>OR($L$92:$L$103&lt;&gt;"")</formula>
    </cfRule>
  </conditionalFormatting>
  <conditionalFormatting sqref="L110:L121">
    <cfRule type="expression" dxfId="57" priority="14">
      <formula>OR($L$110:$L$121&lt;&gt;"")</formula>
    </cfRule>
  </conditionalFormatting>
  <conditionalFormatting sqref="L127:L138">
    <cfRule type="expression" dxfId="56" priority="13">
      <formula>OR($L$127:$L$138&lt;&gt;"")</formula>
    </cfRule>
  </conditionalFormatting>
  <conditionalFormatting sqref="L144:L155">
    <cfRule type="expression" dxfId="55" priority="12">
      <formula>OR($L$144:$L$155&lt;&gt;"")</formula>
    </cfRule>
  </conditionalFormatting>
  <conditionalFormatting sqref="L162:L173">
    <cfRule type="expression" dxfId="54" priority="11">
      <formula>OR($L$162:$L$173&lt;&gt;"")</formula>
    </cfRule>
  </conditionalFormatting>
  <conditionalFormatting sqref="L179:L190">
    <cfRule type="expression" dxfId="53" priority="10">
      <formula>OR($L$179:$L$190&lt;&gt;"")</formula>
    </cfRule>
  </conditionalFormatting>
  <conditionalFormatting sqref="L196:L207">
    <cfRule type="expression" dxfId="52" priority="9">
      <formula>OR($L$196:$L$207&lt;&gt;"")</formula>
    </cfRule>
  </conditionalFormatting>
  <conditionalFormatting sqref="L214:L225">
    <cfRule type="expression" dxfId="51" priority="8">
      <formula>OR($L$214:$L$225&lt;&gt;"")</formula>
    </cfRule>
  </conditionalFormatting>
  <conditionalFormatting sqref="L231:L242">
    <cfRule type="expression" dxfId="50" priority="7">
      <formula>OR($L$231:$L$242&lt;&gt;"")</formula>
    </cfRule>
  </conditionalFormatting>
  <conditionalFormatting sqref="L248:L259">
    <cfRule type="expression" dxfId="49" priority="6">
      <formula>OR($L$248:$L$259&lt;&gt;"")</formula>
    </cfRule>
  </conditionalFormatting>
  <conditionalFormatting sqref="L266:L277">
    <cfRule type="expression" dxfId="48" priority="5">
      <formula>OR($L$266:$L$277&lt;&gt;"")</formula>
    </cfRule>
  </conditionalFormatting>
  <conditionalFormatting sqref="L283:L294">
    <cfRule type="expression" dxfId="47" priority="4">
      <formula>OR($L$283:$L$294&lt;&gt;"")</formula>
    </cfRule>
  </conditionalFormatting>
  <conditionalFormatting sqref="L300:L311">
    <cfRule type="expression" dxfId="46" priority="3">
      <formula>OR($L$300:$L$311&lt;&gt;"")</formula>
    </cfRule>
  </conditionalFormatting>
  <conditionalFormatting sqref="L318:L329">
    <cfRule type="expression" dxfId="45" priority="2">
      <formula>OR($L$318:$L$329&lt;&gt;"")</formula>
    </cfRule>
  </conditionalFormatting>
  <conditionalFormatting sqref="L335:L346">
    <cfRule type="expression" dxfId="44" priority="1">
      <formula>OR($L$335:$L$346&lt;&gt;"")</formula>
    </cfRule>
  </conditionalFormatting>
  <printOptions horizontalCentered="1"/>
  <pageMargins left="0.31496062992125984" right="0.31496062992125984" top="0.55118110236220474" bottom="0.55118110236220474" header="0.31496062992125984" footer="0.31496062992125984"/>
  <pageSetup paperSize="9" scale="81" fitToHeight="0" orientation="portrait" r:id="rId1"/>
  <headerFooter>
    <oddFooter>&amp;R&amp;P</oddFooter>
  </headerFooter>
  <rowBreaks count="6" manualBreakCount="6">
    <brk id="52" max="16383" man="1"/>
    <brk id="104" max="16383" man="1"/>
    <brk id="156" max="16383" man="1"/>
    <brk id="208" max="16383" man="1"/>
    <brk id="260" max="11" man="1"/>
    <brk id="312"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01060-7FE1-4EC6-9965-456D6CA93974}">
  <sheetPr>
    <tabColor rgb="FF92D050"/>
    <pageSetUpPr fitToPage="1"/>
  </sheetPr>
  <dimension ref="A1:N53"/>
  <sheetViews>
    <sheetView showGridLines="0" view="pageBreakPreview" zoomScaleNormal="100" zoomScaleSheetLayoutView="100" workbookViewId="0"/>
  </sheetViews>
  <sheetFormatPr defaultRowHeight="12" x14ac:dyDescent="0.15"/>
  <cols>
    <col min="1" max="1" width="4.85546875" style="198" bestFit="1" customWidth="1"/>
    <col min="2" max="2" width="10.5703125" style="198" customWidth="1"/>
    <col min="3" max="8" width="11.5703125" style="198" customWidth="1"/>
    <col min="9" max="11" width="12.28515625" style="198" customWidth="1"/>
    <col min="12" max="12" width="19" style="198" customWidth="1"/>
    <col min="13" max="13" width="9.140625" style="198"/>
    <col min="14" max="14" width="34.28515625" style="198" bestFit="1" customWidth="1"/>
    <col min="15" max="16384" width="9.140625" style="198"/>
  </cols>
  <sheetData>
    <row r="1" spans="1:14" ht="24.75" customHeight="1" x14ac:dyDescent="0.15">
      <c r="A1" s="302"/>
      <c r="B1" s="329" t="s">
        <v>155</v>
      </c>
      <c r="C1" s="302"/>
      <c r="D1" s="302"/>
      <c r="E1" s="304" t="s">
        <v>156</v>
      </c>
      <c r="F1" s="302"/>
      <c r="G1" s="302"/>
      <c r="H1" s="302"/>
      <c r="I1" s="302"/>
      <c r="J1" s="302"/>
      <c r="K1" s="302"/>
      <c r="L1" s="302"/>
    </row>
    <row r="2" spans="1:14" ht="30.75" customHeight="1" x14ac:dyDescent="0.15">
      <c r="A2" s="302"/>
      <c r="B2" s="401" t="s">
        <v>247</v>
      </c>
      <c r="C2" s="576" t="str">
        <f>'申請書(記載例）'!G10</f>
        <v>社会福祉法人　〇〇〇〇</v>
      </c>
      <c r="D2" s="577"/>
      <c r="E2" s="578"/>
      <c r="F2" s="578"/>
      <c r="G2" s="578"/>
      <c r="H2" s="578"/>
      <c r="I2" s="578"/>
      <c r="J2" s="578"/>
      <c r="K2" s="579"/>
      <c r="L2" s="302"/>
    </row>
    <row r="3" spans="1:14" ht="25.5" customHeight="1" x14ac:dyDescent="0.15">
      <c r="A3" s="302">
        <v>1</v>
      </c>
      <c r="B3" s="317" t="s">
        <v>97</v>
      </c>
      <c r="C3" s="612">
        <v>10.24</v>
      </c>
      <c r="D3" s="613"/>
      <c r="E3" s="306" t="s">
        <v>98</v>
      </c>
      <c r="F3" s="307"/>
      <c r="G3" s="604" t="str">
        <f>VLOOKUP($A3,'所要額調書 (記載例)'!$A$13:$M$53,8,FALSE)</f>
        <v>〇〇　〇〇</v>
      </c>
      <c r="H3" s="605"/>
      <c r="I3" s="308" t="s">
        <v>136</v>
      </c>
      <c r="J3" s="591">
        <f>VLOOKUP($A3,'所要額調書 (記載例)'!$A$13:$M$53,10,FALSE)</f>
        <v>139000</v>
      </c>
      <c r="K3" s="592"/>
      <c r="L3" s="302"/>
    </row>
    <row r="4" spans="1:14" x14ac:dyDescent="0.15">
      <c r="A4" s="302"/>
      <c r="B4" s="603" t="s">
        <v>120</v>
      </c>
      <c r="C4" s="615" t="s">
        <v>162</v>
      </c>
      <c r="D4" s="615"/>
      <c r="E4" s="615"/>
      <c r="F4" s="615"/>
      <c r="G4" s="615"/>
      <c r="H4" s="615"/>
      <c r="I4" s="603" t="s">
        <v>100</v>
      </c>
      <c r="J4" s="603" t="s">
        <v>101</v>
      </c>
      <c r="K4" s="602" t="s">
        <v>122</v>
      </c>
      <c r="L4" s="575" t="s">
        <v>160</v>
      </c>
    </row>
    <row r="5" spans="1:14" ht="23.25" customHeight="1" thickBot="1" x14ac:dyDescent="0.2">
      <c r="A5" s="302"/>
      <c r="B5" s="614"/>
      <c r="C5" s="309" t="s">
        <v>102</v>
      </c>
      <c r="D5" s="310" t="s">
        <v>103</v>
      </c>
      <c r="E5" s="309" t="s">
        <v>104</v>
      </c>
      <c r="F5" s="309" t="s">
        <v>105</v>
      </c>
      <c r="G5" s="309" t="s">
        <v>145</v>
      </c>
      <c r="H5" s="309" t="s">
        <v>106</v>
      </c>
      <c r="I5" s="610"/>
      <c r="J5" s="610"/>
      <c r="K5" s="603"/>
      <c r="L5" s="611"/>
    </row>
    <row r="6" spans="1:14" ht="16.5" customHeight="1" thickTop="1" thickBot="1" x14ac:dyDescent="0.2">
      <c r="A6" s="302"/>
      <c r="B6" s="311" t="s">
        <v>107</v>
      </c>
      <c r="C6" s="330">
        <v>8910</v>
      </c>
      <c r="D6" s="331">
        <v>77</v>
      </c>
      <c r="E6" s="332"/>
      <c r="F6" s="332"/>
      <c r="G6" s="332"/>
      <c r="H6" s="333"/>
      <c r="I6" s="312">
        <f>SUM(C6:H6)</f>
        <v>8987</v>
      </c>
      <c r="J6" s="313">
        <f t="shared" ref="J6:J17" si="0">ROUNDDOWN(I6*$C$3,0)</f>
        <v>92026</v>
      </c>
      <c r="K6" s="334">
        <f>MIN(J6,$J$3)</f>
        <v>92026</v>
      </c>
      <c r="L6" s="335"/>
      <c r="N6" s="260" t="s">
        <v>158</v>
      </c>
    </row>
    <row r="7" spans="1:14" ht="16.5" customHeight="1" thickBot="1" x14ac:dyDescent="0.2">
      <c r="A7" s="302"/>
      <c r="B7" s="311" t="s">
        <v>108</v>
      </c>
      <c r="C7" s="336"/>
      <c r="D7" s="337"/>
      <c r="E7" s="338"/>
      <c r="F7" s="338"/>
      <c r="G7" s="338"/>
      <c r="H7" s="339"/>
      <c r="I7" s="312">
        <f t="shared" ref="I7:I17" si="1">SUM(C7:H7)</f>
        <v>0</v>
      </c>
      <c r="J7" s="313">
        <f t="shared" si="0"/>
        <v>0</v>
      </c>
      <c r="K7" s="334">
        <f t="shared" ref="K7:K17" si="2">MIN(J7,$J$3)</f>
        <v>0</v>
      </c>
      <c r="L7" s="340"/>
      <c r="N7" s="259">
        <f>L18+L35+L52</f>
        <v>0</v>
      </c>
    </row>
    <row r="8" spans="1:14" ht="16.5" customHeight="1" x14ac:dyDescent="0.15">
      <c r="A8" s="302"/>
      <c r="B8" s="311" t="s">
        <v>109</v>
      </c>
      <c r="C8" s="336"/>
      <c r="D8" s="337"/>
      <c r="E8" s="338"/>
      <c r="F8" s="338"/>
      <c r="G8" s="338"/>
      <c r="H8" s="339"/>
      <c r="I8" s="312">
        <f t="shared" si="1"/>
        <v>0</v>
      </c>
      <c r="J8" s="313">
        <f t="shared" si="0"/>
        <v>0</v>
      </c>
      <c r="K8" s="334">
        <f t="shared" si="2"/>
        <v>0</v>
      </c>
      <c r="L8" s="340"/>
      <c r="N8" s="198" t="s">
        <v>159</v>
      </c>
    </row>
    <row r="9" spans="1:14" ht="16.5" customHeight="1" x14ac:dyDescent="0.15">
      <c r="A9" s="302"/>
      <c r="B9" s="311" t="s">
        <v>110</v>
      </c>
      <c r="C9" s="336"/>
      <c r="D9" s="337"/>
      <c r="E9" s="338"/>
      <c r="F9" s="338"/>
      <c r="G9" s="338"/>
      <c r="H9" s="339"/>
      <c r="I9" s="312">
        <f t="shared" si="1"/>
        <v>0</v>
      </c>
      <c r="J9" s="313">
        <f t="shared" si="0"/>
        <v>0</v>
      </c>
      <c r="K9" s="334">
        <f t="shared" si="2"/>
        <v>0</v>
      </c>
      <c r="L9" s="340"/>
    </row>
    <row r="10" spans="1:14" ht="16.5" customHeight="1" x14ac:dyDescent="0.15">
      <c r="A10" s="302"/>
      <c r="B10" s="311" t="s">
        <v>111</v>
      </c>
      <c r="C10" s="336"/>
      <c r="D10" s="337"/>
      <c r="E10" s="338"/>
      <c r="F10" s="338"/>
      <c r="G10" s="338"/>
      <c r="H10" s="339"/>
      <c r="I10" s="312">
        <f t="shared" si="1"/>
        <v>0</v>
      </c>
      <c r="J10" s="313">
        <f t="shared" si="0"/>
        <v>0</v>
      </c>
      <c r="K10" s="334">
        <f t="shared" si="2"/>
        <v>0</v>
      </c>
      <c r="L10" s="340"/>
      <c r="M10" s="258"/>
    </row>
    <row r="11" spans="1:14" ht="16.5" customHeight="1" x14ac:dyDescent="0.15">
      <c r="A11" s="302"/>
      <c r="B11" s="311" t="s">
        <v>112</v>
      </c>
      <c r="C11" s="336"/>
      <c r="D11" s="337"/>
      <c r="E11" s="338"/>
      <c r="F11" s="338"/>
      <c r="G11" s="338"/>
      <c r="H11" s="339"/>
      <c r="I11" s="312">
        <f t="shared" si="1"/>
        <v>0</v>
      </c>
      <c r="J11" s="313">
        <f t="shared" si="0"/>
        <v>0</v>
      </c>
      <c r="K11" s="334">
        <f t="shared" si="2"/>
        <v>0</v>
      </c>
      <c r="L11" s="340"/>
    </row>
    <row r="12" spans="1:14" ht="16.5" customHeight="1" x14ac:dyDescent="0.15">
      <c r="A12" s="302"/>
      <c r="B12" s="311" t="s">
        <v>113</v>
      </c>
      <c r="C12" s="336"/>
      <c r="D12" s="337"/>
      <c r="E12" s="338"/>
      <c r="F12" s="338"/>
      <c r="G12" s="338"/>
      <c r="H12" s="339"/>
      <c r="I12" s="312">
        <f t="shared" si="1"/>
        <v>0</v>
      </c>
      <c r="J12" s="313">
        <f t="shared" si="0"/>
        <v>0</v>
      </c>
      <c r="K12" s="334">
        <f t="shared" si="2"/>
        <v>0</v>
      </c>
      <c r="L12" s="340"/>
    </row>
    <row r="13" spans="1:14" ht="16.5" customHeight="1" x14ac:dyDescent="0.15">
      <c r="A13" s="302"/>
      <c r="B13" s="311" t="s">
        <v>114</v>
      </c>
      <c r="C13" s="336"/>
      <c r="D13" s="337"/>
      <c r="E13" s="338"/>
      <c r="F13" s="338"/>
      <c r="G13" s="338"/>
      <c r="H13" s="339"/>
      <c r="I13" s="312">
        <f t="shared" si="1"/>
        <v>0</v>
      </c>
      <c r="J13" s="313">
        <f t="shared" si="0"/>
        <v>0</v>
      </c>
      <c r="K13" s="334">
        <f t="shared" si="2"/>
        <v>0</v>
      </c>
      <c r="L13" s="340"/>
    </row>
    <row r="14" spans="1:14" ht="16.5" customHeight="1" x14ac:dyDescent="0.15">
      <c r="A14" s="302"/>
      <c r="B14" s="311" t="s">
        <v>115</v>
      </c>
      <c r="C14" s="336"/>
      <c r="D14" s="337"/>
      <c r="E14" s="338"/>
      <c r="F14" s="338"/>
      <c r="G14" s="338"/>
      <c r="H14" s="339"/>
      <c r="I14" s="312">
        <f t="shared" si="1"/>
        <v>0</v>
      </c>
      <c r="J14" s="313">
        <f t="shared" si="0"/>
        <v>0</v>
      </c>
      <c r="K14" s="334">
        <f t="shared" si="2"/>
        <v>0</v>
      </c>
      <c r="L14" s="340"/>
    </row>
    <row r="15" spans="1:14" ht="16.5" customHeight="1" x14ac:dyDescent="0.15">
      <c r="A15" s="302"/>
      <c r="B15" s="311" t="s">
        <v>116</v>
      </c>
      <c r="C15" s="336"/>
      <c r="D15" s="337"/>
      <c r="E15" s="338"/>
      <c r="F15" s="338"/>
      <c r="G15" s="338"/>
      <c r="H15" s="339"/>
      <c r="I15" s="312">
        <f t="shared" si="1"/>
        <v>0</v>
      </c>
      <c r="J15" s="313">
        <f t="shared" si="0"/>
        <v>0</v>
      </c>
      <c r="K15" s="334">
        <f t="shared" si="2"/>
        <v>0</v>
      </c>
      <c r="L15" s="340"/>
    </row>
    <row r="16" spans="1:14" ht="16.5" customHeight="1" x14ac:dyDescent="0.15">
      <c r="A16" s="302"/>
      <c r="B16" s="311" t="s">
        <v>117</v>
      </c>
      <c r="C16" s="336"/>
      <c r="D16" s="337"/>
      <c r="E16" s="338"/>
      <c r="F16" s="338"/>
      <c r="G16" s="338"/>
      <c r="H16" s="339"/>
      <c r="I16" s="312">
        <f t="shared" si="1"/>
        <v>0</v>
      </c>
      <c r="J16" s="313">
        <f t="shared" si="0"/>
        <v>0</v>
      </c>
      <c r="K16" s="334">
        <f t="shared" si="2"/>
        <v>0</v>
      </c>
      <c r="L16" s="340"/>
    </row>
    <row r="17" spans="1:12" ht="16.5" customHeight="1" thickBot="1" x14ac:dyDescent="0.2">
      <c r="A17" s="302"/>
      <c r="B17" s="311" t="s">
        <v>118</v>
      </c>
      <c r="C17" s="341"/>
      <c r="D17" s="342"/>
      <c r="E17" s="343"/>
      <c r="F17" s="343"/>
      <c r="G17" s="343"/>
      <c r="H17" s="344"/>
      <c r="I17" s="314">
        <f t="shared" si="1"/>
        <v>0</v>
      </c>
      <c r="J17" s="315">
        <f t="shared" si="0"/>
        <v>0</v>
      </c>
      <c r="K17" s="345">
        <f t="shared" si="2"/>
        <v>0</v>
      </c>
      <c r="L17" s="346"/>
    </row>
    <row r="18" spans="1:12" ht="18.75" customHeight="1" thickTop="1" thickBot="1" x14ac:dyDescent="0.2">
      <c r="A18" s="302"/>
      <c r="B18" s="587" t="s">
        <v>119</v>
      </c>
      <c r="C18" s="587"/>
      <c r="D18" s="587"/>
      <c r="E18" s="587"/>
      <c r="F18" s="587"/>
      <c r="G18" s="587"/>
      <c r="H18" s="587"/>
      <c r="I18" s="595" t="s">
        <v>121</v>
      </c>
      <c r="J18" s="595"/>
      <c r="K18" s="316">
        <f>SUM(K6:K17)</f>
        <v>92026</v>
      </c>
      <c r="L18" s="347">
        <f>SUM(L6:L17)</f>
        <v>0</v>
      </c>
    </row>
    <row r="19" spans="1:12" ht="18.75" customHeight="1" thickTop="1" x14ac:dyDescent="0.15">
      <c r="A19" s="302"/>
      <c r="B19" s="302"/>
      <c r="C19" s="302"/>
      <c r="D19" s="302"/>
      <c r="E19" s="302"/>
      <c r="F19" s="302"/>
      <c r="G19" s="302"/>
      <c r="H19" s="302"/>
      <c r="I19" s="302"/>
      <c r="J19" s="302"/>
      <c r="K19" s="302"/>
      <c r="L19" s="302"/>
    </row>
    <row r="20" spans="1:12" ht="25.5" customHeight="1" x14ac:dyDescent="0.15">
      <c r="A20" s="302">
        <f>A3+1</f>
        <v>2</v>
      </c>
      <c r="B20" s="317" t="s">
        <v>97</v>
      </c>
      <c r="C20" s="612">
        <v>10.24</v>
      </c>
      <c r="D20" s="613"/>
      <c r="E20" s="306" t="s">
        <v>98</v>
      </c>
      <c r="F20" s="307"/>
      <c r="G20" s="604" t="str">
        <f>VLOOKUP($A20,'所要額調書 (記載例)'!$A$13:$M$53,8,FALSE)</f>
        <v>□□　□□</v>
      </c>
      <c r="H20" s="605"/>
      <c r="I20" s="308" t="s">
        <v>136</v>
      </c>
      <c r="J20" s="591">
        <f>VLOOKUP($A20,'所要額調書 (記載例)'!$A$13:$M$53,10,FALSE)</f>
        <v>119000</v>
      </c>
      <c r="K20" s="592"/>
      <c r="L20" s="302"/>
    </row>
    <row r="21" spans="1:12" ht="18.75" customHeight="1" x14ac:dyDescent="0.15">
      <c r="A21" s="302"/>
      <c r="B21" s="614" t="s">
        <v>120</v>
      </c>
      <c r="C21" s="615" t="s">
        <v>162</v>
      </c>
      <c r="D21" s="615"/>
      <c r="E21" s="615"/>
      <c r="F21" s="615"/>
      <c r="G21" s="615"/>
      <c r="H21" s="615"/>
      <c r="I21" s="603" t="s">
        <v>100</v>
      </c>
      <c r="J21" s="603" t="s">
        <v>101</v>
      </c>
      <c r="K21" s="602" t="s">
        <v>122</v>
      </c>
      <c r="L21" s="575" t="s">
        <v>160</v>
      </c>
    </row>
    <row r="22" spans="1:12" ht="22.5" x14ac:dyDescent="0.15">
      <c r="A22" s="302"/>
      <c r="B22" s="614"/>
      <c r="C22" s="309" t="s">
        <v>102</v>
      </c>
      <c r="D22" s="310" t="s">
        <v>103</v>
      </c>
      <c r="E22" s="309" t="s">
        <v>104</v>
      </c>
      <c r="F22" s="309" t="s">
        <v>105</v>
      </c>
      <c r="G22" s="309" t="s">
        <v>145</v>
      </c>
      <c r="H22" s="309" t="s">
        <v>106</v>
      </c>
      <c r="I22" s="610"/>
      <c r="J22" s="610"/>
      <c r="K22" s="603"/>
      <c r="L22" s="596"/>
    </row>
    <row r="23" spans="1:12" ht="16.5" customHeight="1" x14ac:dyDescent="0.15">
      <c r="A23" s="302"/>
      <c r="B23" s="311" t="s">
        <v>107</v>
      </c>
      <c r="C23" s="348"/>
      <c r="D23" s="349"/>
      <c r="E23" s="350"/>
      <c r="F23" s="350"/>
      <c r="G23" s="350"/>
      <c r="H23" s="350"/>
      <c r="I23" s="312">
        <f>SUM(C23:H23)</f>
        <v>0</v>
      </c>
      <c r="J23" s="313">
        <f t="shared" ref="J23:J34" si="3">ROUNDDOWN(I23*$C$3,0)</f>
        <v>0</v>
      </c>
      <c r="K23" s="313">
        <f>MIN(J23,$J$20)</f>
        <v>0</v>
      </c>
      <c r="L23" s="351"/>
    </row>
    <row r="24" spans="1:12" ht="16.5" customHeight="1" x14ac:dyDescent="0.15">
      <c r="A24" s="302"/>
      <c r="B24" s="311" t="s">
        <v>108</v>
      </c>
      <c r="C24" s="350"/>
      <c r="D24" s="352"/>
      <c r="E24" s="350"/>
      <c r="F24" s="350"/>
      <c r="G24" s="350"/>
      <c r="H24" s="350"/>
      <c r="I24" s="312">
        <f t="shared" ref="I24:I34" si="4">SUM(C24:H24)</f>
        <v>0</v>
      </c>
      <c r="J24" s="313">
        <f t="shared" si="3"/>
        <v>0</v>
      </c>
      <c r="K24" s="313">
        <f t="shared" ref="K24:K34" si="5">MIN(J24,$J$20)</f>
        <v>0</v>
      </c>
      <c r="L24" s="351"/>
    </row>
    <row r="25" spans="1:12" ht="16.5" customHeight="1" x14ac:dyDescent="0.15">
      <c r="A25" s="302"/>
      <c r="B25" s="311" t="s">
        <v>109</v>
      </c>
      <c r="C25" s="350"/>
      <c r="D25" s="352"/>
      <c r="E25" s="350"/>
      <c r="F25" s="350"/>
      <c r="G25" s="350"/>
      <c r="H25" s="350"/>
      <c r="I25" s="312">
        <f t="shared" si="4"/>
        <v>0</v>
      </c>
      <c r="J25" s="313">
        <f t="shared" si="3"/>
        <v>0</v>
      </c>
      <c r="K25" s="313">
        <f t="shared" si="5"/>
        <v>0</v>
      </c>
      <c r="L25" s="351"/>
    </row>
    <row r="26" spans="1:12" ht="16.5" customHeight="1" x14ac:dyDescent="0.15">
      <c r="A26" s="302"/>
      <c r="B26" s="311" t="s">
        <v>110</v>
      </c>
      <c r="C26" s="350"/>
      <c r="D26" s="352"/>
      <c r="E26" s="350"/>
      <c r="F26" s="350"/>
      <c r="G26" s="350"/>
      <c r="H26" s="350"/>
      <c r="I26" s="312">
        <f t="shared" si="4"/>
        <v>0</v>
      </c>
      <c r="J26" s="313">
        <f t="shared" si="3"/>
        <v>0</v>
      </c>
      <c r="K26" s="313">
        <f t="shared" si="5"/>
        <v>0</v>
      </c>
      <c r="L26" s="351"/>
    </row>
    <row r="27" spans="1:12" ht="16.5" customHeight="1" x14ac:dyDescent="0.15">
      <c r="A27" s="302"/>
      <c r="B27" s="311" t="s">
        <v>111</v>
      </c>
      <c r="C27" s="350"/>
      <c r="D27" s="352"/>
      <c r="E27" s="350"/>
      <c r="F27" s="350"/>
      <c r="G27" s="350"/>
      <c r="H27" s="350"/>
      <c r="I27" s="312">
        <f t="shared" si="4"/>
        <v>0</v>
      </c>
      <c r="J27" s="313">
        <f t="shared" si="3"/>
        <v>0</v>
      </c>
      <c r="K27" s="313">
        <f t="shared" si="5"/>
        <v>0</v>
      </c>
      <c r="L27" s="351"/>
    </row>
    <row r="28" spans="1:12" ht="16.5" customHeight="1" x14ac:dyDescent="0.15">
      <c r="A28" s="302"/>
      <c r="B28" s="311" t="s">
        <v>112</v>
      </c>
      <c r="C28" s="350"/>
      <c r="D28" s="352"/>
      <c r="E28" s="350"/>
      <c r="F28" s="350"/>
      <c r="G28" s="350"/>
      <c r="H28" s="350"/>
      <c r="I28" s="312">
        <f t="shared" si="4"/>
        <v>0</v>
      </c>
      <c r="J28" s="313">
        <f t="shared" si="3"/>
        <v>0</v>
      </c>
      <c r="K28" s="313">
        <f t="shared" si="5"/>
        <v>0</v>
      </c>
      <c r="L28" s="351"/>
    </row>
    <row r="29" spans="1:12" ht="16.5" customHeight="1" x14ac:dyDescent="0.15">
      <c r="A29" s="302"/>
      <c r="B29" s="311" t="s">
        <v>113</v>
      </c>
      <c r="C29" s="350"/>
      <c r="D29" s="352"/>
      <c r="E29" s="350"/>
      <c r="F29" s="350"/>
      <c r="G29" s="350"/>
      <c r="H29" s="350"/>
      <c r="I29" s="312">
        <f t="shared" si="4"/>
        <v>0</v>
      </c>
      <c r="J29" s="313">
        <f t="shared" si="3"/>
        <v>0</v>
      </c>
      <c r="K29" s="313">
        <f t="shared" si="5"/>
        <v>0</v>
      </c>
      <c r="L29" s="351"/>
    </row>
    <row r="30" spans="1:12" ht="16.5" customHeight="1" x14ac:dyDescent="0.15">
      <c r="A30" s="302"/>
      <c r="B30" s="311" t="s">
        <v>114</v>
      </c>
      <c r="C30" s="350"/>
      <c r="D30" s="352"/>
      <c r="E30" s="350"/>
      <c r="F30" s="350"/>
      <c r="G30" s="350"/>
      <c r="H30" s="350"/>
      <c r="I30" s="312">
        <f t="shared" si="4"/>
        <v>0</v>
      </c>
      <c r="J30" s="313">
        <f t="shared" si="3"/>
        <v>0</v>
      </c>
      <c r="K30" s="313">
        <f t="shared" si="5"/>
        <v>0</v>
      </c>
      <c r="L30" s="351"/>
    </row>
    <row r="31" spans="1:12" ht="16.5" customHeight="1" x14ac:dyDescent="0.15">
      <c r="A31" s="302"/>
      <c r="B31" s="311" t="s">
        <v>115</v>
      </c>
      <c r="C31" s="350"/>
      <c r="D31" s="352"/>
      <c r="E31" s="350"/>
      <c r="F31" s="350"/>
      <c r="G31" s="350"/>
      <c r="H31" s="350"/>
      <c r="I31" s="312">
        <f t="shared" si="4"/>
        <v>0</v>
      </c>
      <c r="J31" s="313">
        <f t="shared" si="3"/>
        <v>0</v>
      </c>
      <c r="K31" s="313">
        <f t="shared" si="5"/>
        <v>0</v>
      </c>
      <c r="L31" s="351"/>
    </row>
    <row r="32" spans="1:12" ht="16.5" customHeight="1" x14ac:dyDescent="0.15">
      <c r="A32" s="302"/>
      <c r="B32" s="311" t="s">
        <v>116</v>
      </c>
      <c r="C32" s="350"/>
      <c r="D32" s="352"/>
      <c r="E32" s="350"/>
      <c r="F32" s="350"/>
      <c r="G32" s="350"/>
      <c r="H32" s="350"/>
      <c r="I32" s="312">
        <f t="shared" si="4"/>
        <v>0</v>
      </c>
      <c r="J32" s="313">
        <f t="shared" si="3"/>
        <v>0</v>
      </c>
      <c r="K32" s="313">
        <f t="shared" si="5"/>
        <v>0</v>
      </c>
      <c r="L32" s="351"/>
    </row>
    <row r="33" spans="1:12" ht="16.5" customHeight="1" x14ac:dyDescent="0.15">
      <c r="A33" s="302"/>
      <c r="B33" s="311" t="s">
        <v>117</v>
      </c>
      <c r="C33" s="350"/>
      <c r="D33" s="352"/>
      <c r="E33" s="350"/>
      <c r="F33" s="350"/>
      <c r="G33" s="350"/>
      <c r="H33" s="350"/>
      <c r="I33" s="312">
        <f t="shared" si="4"/>
        <v>0</v>
      </c>
      <c r="J33" s="313">
        <f t="shared" si="3"/>
        <v>0</v>
      </c>
      <c r="K33" s="313">
        <f t="shared" si="5"/>
        <v>0</v>
      </c>
      <c r="L33" s="351"/>
    </row>
    <row r="34" spans="1:12" ht="16.5" customHeight="1" thickBot="1" x14ac:dyDescent="0.2">
      <c r="A34" s="302"/>
      <c r="B34" s="311" t="s">
        <v>118</v>
      </c>
      <c r="C34" s="353"/>
      <c r="D34" s="354"/>
      <c r="E34" s="350"/>
      <c r="F34" s="350"/>
      <c r="G34" s="350"/>
      <c r="H34" s="350"/>
      <c r="I34" s="314">
        <f t="shared" si="4"/>
        <v>0</v>
      </c>
      <c r="J34" s="315">
        <f t="shared" si="3"/>
        <v>0</v>
      </c>
      <c r="K34" s="313">
        <f t="shared" si="5"/>
        <v>0</v>
      </c>
      <c r="L34" s="351"/>
    </row>
    <row r="35" spans="1:12" ht="18.75" customHeight="1" thickTop="1" thickBot="1" x14ac:dyDescent="0.2">
      <c r="A35" s="302"/>
      <c r="B35" s="587" t="s">
        <v>119</v>
      </c>
      <c r="C35" s="587"/>
      <c r="D35" s="587"/>
      <c r="E35" s="587"/>
      <c r="F35" s="587"/>
      <c r="G35" s="587"/>
      <c r="H35" s="587"/>
      <c r="I35" s="595" t="s">
        <v>121</v>
      </c>
      <c r="J35" s="595"/>
      <c r="K35" s="316">
        <f>SUM(K23:K34)</f>
        <v>0</v>
      </c>
      <c r="L35" s="355">
        <f>SUM(L23:L34)</f>
        <v>0</v>
      </c>
    </row>
    <row r="36" spans="1:12" ht="18.75" customHeight="1" thickTop="1" x14ac:dyDescent="0.15">
      <c r="A36" s="302"/>
      <c r="B36" s="302"/>
      <c r="C36" s="302"/>
      <c r="D36" s="302"/>
      <c r="E36" s="302"/>
      <c r="F36" s="302"/>
      <c r="G36" s="302"/>
      <c r="H36" s="302"/>
      <c r="I36" s="302"/>
      <c r="J36" s="302"/>
      <c r="K36" s="302"/>
      <c r="L36" s="302"/>
    </row>
    <row r="37" spans="1:12" ht="25.5" customHeight="1" x14ac:dyDescent="0.15">
      <c r="A37" s="302">
        <f>A20+1</f>
        <v>3</v>
      </c>
      <c r="B37" s="317" t="s">
        <v>97</v>
      </c>
      <c r="C37" s="612">
        <v>10.24</v>
      </c>
      <c r="D37" s="613"/>
      <c r="E37" s="306" t="s">
        <v>98</v>
      </c>
      <c r="F37" s="307"/>
      <c r="G37" s="604" t="str">
        <f>VLOOKUP($A37,'所要額調書 (記載例)'!$A$13:$M$53,8,FALSE)</f>
        <v>△△　△△</v>
      </c>
      <c r="H37" s="605"/>
      <c r="I37" s="308" t="s">
        <v>136</v>
      </c>
      <c r="J37" s="591">
        <f>VLOOKUP($A37,'所要額調書 (記載例)'!$A$13:$M$53,10,FALSE)</f>
        <v>83000</v>
      </c>
      <c r="K37" s="592"/>
      <c r="L37" s="302"/>
    </row>
    <row r="38" spans="1:12" ht="18.75" customHeight="1" x14ac:dyDescent="0.15">
      <c r="A38" s="302"/>
      <c r="B38" s="602" t="s">
        <v>120</v>
      </c>
      <c r="C38" s="606" t="s">
        <v>162</v>
      </c>
      <c r="D38" s="607"/>
      <c r="E38" s="607"/>
      <c r="F38" s="607"/>
      <c r="G38" s="607"/>
      <c r="H38" s="608"/>
      <c r="I38" s="609" t="s">
        <v>100</v>
      </c>
      <c r="J38" s="609" t="s">
        <v>101</v>
      </c>
      <c r="K38" s="609" t="s">
        <v>122</v>
      </c>
      <c r="L38" s="575" t="s">
        <v>160</v>
      </c>
    </row>
    <row r="39" spans="1:12" ht="22.5" x14ac:dyDescent="0.15">
      <c r="A39" s="302"/>
      <c r="B39" s="603"/>
      <c r="C39" s="309" t="s">
        <v>102</v>
      </c>
      <c r="D39" s="310" t="s">
        <v>103</v>
      </c>
      <c r="E39" s="309" t="s">
        <v>104</v>
      </c>
      <c r="F39" s="309" t="s">
        <v>105</v>
      </c>
      <c r="G39" s="309" t="s">
        <v>145</v>
      </c>
      <c r="H39" s="309" t="s">
        <v>106</v>
      </c>
      <c r="I39" s="603"/>
      <c r="J39" s="603"/>
      <c r="K39" s="603"/>
      <c r="L39" s="596"/>
    </row>
    <row r="40" spans="1:12" ht="17.25" customHeight="1" x14ac:dyDescent="0.15">
      <c r="A40" s="302"/>
      <c r="B40" s="311" t="s">
        <v>107</v>
      </c>
      <c r="C40" s="348"/>
      <c r="D40" s="349"/>
      <c r="E40" s="350"/>
      <c r="F40" s="350"/>
      <c r="G40" s="350"/>
      <c r="H40" s="350"/>
      <c r="I40" s="312">
        <f>SUM(C40:H40)</f>
        <v>0</v>
      </c>
      <c r="J40" s="313">
        <f t="shared" ref="J40:J51" si="6">ROUNDDOWN(I40*$C$3,0)</f>
        <v>0</v>
      </c>
      <c r="K40" s="313">
        <f>MIN(J40,$J$37)</f>
        <v>0</v>
      </c>
      <c r="L40" s="351"/>
    </row>
    <row r="41" spans="1:12" ht="17.25" customHeight="1" x14ac:dyDescent="0.15">
      <c r="A41" s="302"/>
      <c r="B41" s="311" t="s">
        <v>108</v>
      </c>
      <c r="C41" s="350"/>
      <c r="D41" s="352"/>
      <c r="E41" s="350"/>
      <c r="F41" s="350"/>
      <c r="G41" s="350"/>
      <c r="H41" s="350"/>
      <c r="I41" s="312">
        <f t="shared" ref="I41:I51" si="7">SUM(C41:H41)</f>
        <v>0</v>
      </c>
      <c r="J41" s="313">
        <f t="shared" si="6"/>
        <v>0</v>
      </c>
      <c r="K41" s="313">
        <f t="shared" ref="K41:K51" si="8">MIN(J41,$J$37)</f>
        <v>0</v>
      </c>
      <c r="L41" s="351"/>
    </row>
    <row r="42" spans="1:12" ht="17.25" customHeight="1" x14ac:dyDescent="0.15">
      <c r="A42" s="302"/>
      <c r="B42" s="311" t="s">
        <v>109</v>
      </c>
      <c r="C42" s="350"/>
      <c r="D42" s="352"/>
      <c r="E42" s="350"/>
      <c r="F42" s="350"/>
      <c r="G42" s="350"/>
      <c r="H42" s="350"/>
      <c r="I42" s="312">
        <f t="shared" si="7"/>
        <v>0</v>
      </c>
      <c r="J42" s="313">
        <f t="shared" si="6"/>
        <v>0</v>
      </c>
      <c r="K42" s="313">
        <f t="shared" si="8"/>
        <v>0</v>
      </c>
      <c r="L42" s="351"/>
    </row>
    <row r="43" spans="1:12" ht="17.25" customHeight="1" x14ac:dyDescent="0.15">
      <c r="A43" s="302"/>
      <c r="B43" s="311" t="s">
        <v>110</v>
      </c>
      <c r="C43" s="350"/>
      <c r="D43" s="352"/>
      <c r="E43" s="350"/>
      <c r="F43" s="350"/>
      <c r="G43" s="350"/>
      <c r="H43" s="350"/>
      <c r="I43" s="312">
        <f t="shared" si="7"/>
        <v>0</v>
      </c>
      <c r="J43" s="313">
        <f t="shared" si="6"/>
        <v>0</v>
      </c>
      <c r="K43" s="313">
        <f t="shared" si="8"/>
        <v>0</v>
      </c>
      <c r="L43" s="351"/>
    </row>
    <row r="44" spans="1:12" ht="17.25" customHeight="1" x14ac:dyDescent="0.15">
      <c r="A44" s="302"/>
      <c r="B44" s="311" t="s">
        <v>111</v>
      </c>
      <c r="C44" s="350"/>
      <c r="D44" s="352"/>
      <c r="E44" s="350"/>
      <c r="F44" s="350"/>
      <c r="G44" s="350"/>
      <c r="H44" s="350"/>
      <c r="I44" s="312">
        <f t="shared" si="7"/>
        <v>0</v>
      </c>
      <c r="J44" s="313">
        <f t="shared" si="6"/>
        <v>0</v>
      </c>
      <c r="K44" s="313">
        <f t="shared" si="8"/>
        <v>0</v>
      </c>
      <c r="L44" s="351"/>
    </row>
    <row r="45" spans="1:12" ht="17.25" customHeight="1" x14ac:dyDescent="0.15">
      <c r="A45" s="302"/>
      <c r="B45" s="311" t="s">
        <v>112</v>
      </c>
      <c r="C45" s="350"/>
      <c r="D45" s="352"/>
      <c r="E45" s="350"/>
      <c r="F45" s="350"/>
      <c r="G45" s="350"/>
      <c r="H45" s="350"/>
      <c r="I45" s="312">
        <f t="shared" si="7"/>
        <v>0</v>
      </c>
      <c r="J45" s="313">
        <f t="shared" si="6"/>
        <v>0</v>
      </c>
      <c r="K45" s="313">
        <f t="shared" si="8"/>
        <v>0</v>
      </c>
      <c r="L45" s="351"/>
    </row>
    <row r="46" spans="1:12" ht="17.25" customHeight="1" x14ac:dyDescent="0.15">
      <c r="A46" s="302"/>
      <c r="B46" s="311" t="s">
        <v>113</v>
      </c>
      <c r="C46" s="350"/>
      <c r="D46" s="352"/>
      <c r="E46" s="350"/>
      <c r="F46" s="350"/>
      <c r="G46" s="350"/>
      <c r="H46" s="350"/>
      <c r="I46" s="312">
        <f t="shared" si="7"/>
        <v>0</v>
      </c>
      <c r="J46" s="313">
        <f t="shared" si="6"/>
        <v>0</v>
      </c>
      <c r="K46" s="313">
        <f t="shared" si="8"/>
        <v>0</v>
      </c>
      <c r="L46" s="351"/>
    </row>
    <row r="47" spans="1:12" ht="17.25" customHeight="1" x14ac:dyDescent="0.15">
      <c r="A47" s="302"/>
      <c r="B47" s="311" t="s">
        <v>114</v>
      </c>
      <c r="C47" s="350"/>
      <c r="D47" s="352"/>
      <c r="E47" s="350"/>
      <c r="F47" s="350"/>
      <c r="G47" s="350"/>
      <c r="H47" s="350"/>
      <c r="I47" s="312">
        <f t="shared" si="7"/>
        <v>0</v>
      </c>
      <c r="J47" s="313">
        <f t="shared" si="6"/>
        <v>0</v>
      </c>
      <c r="K47" s="313">
        <f t="shared" si="8"/>
        <v>0</v>
      </c>
      <c r="L47" s="351"/>
    </row>
    <row r="48" spans="1:12" ht="17.25" customHeight="1" x14ac:dyDescent="0.15">
      <c r="A48" s="302"/>
      <c r="B48" s="311" t="s">
        <v>115</v>
      </c>
      <c r="C48" s="350"/>
      <c r="D48" s="352"/>
      <c r="E48" s="350"/>
      <c r="F48" s="350"/>
      <c r="G48" s="350"/>
      <c r="H48" s="350"/>
      <c r="I48" s="312">
        <f t="shared" si="7"/>
        <v>0</v>
      </c>
      <c r="J48" s="313">
        <f t="shared" si="6"/>
        <v>0</v>
      </c>
      <c r="K48" s="313">
        <f t="shared" si="8"/>
        <v>0</v>
      </c>
      <c r="L48" s="351"/>
    </row>
    <row r="49" spans="1:12" ht="17.25" customHeight="1" x14ac:dyDescent="0.15">
      <c r="A49" s="302"/>
      <c r="B49" s="311" t="s">
        <v>116</v>
      </c>
      <c r="C49" s="350"/>
      <c r="D49" s="352"/>
      <c r="E49" s="350"/>
      <c r="F49" s="350"/>
      <c r="G49" s="350"/>
      <c r="H49" s="350"/>
      <c r="I49" s="312">
        <f t="shared" si="7"/>
        <v>0</v>
      </c>
      <c r="J49" s="313">
        <f t="shared" si="6"/>
        <v>0</v>
      </c>
      <c r="K49" s="313">
        <f t="shared" si="8"/>
        <v>0</v>
      </c>
      <c r="L49" s="351"/>
    </row>
    <row r="50" spans="1:12" ht="17.25" customHeight="1" x14ac:dyDescent="0.15">
      <c r="A50" s="302"/>
      <c r="B50" s="311" t="s">
        <v>117</v>
      </c>
      <c r="C50" s="350"/>
      <c r="D50" s="352"/>
      <c r="E50" s="350"/>
      <c r="F50" s="350"/>
      <c r="G50" s="350"/>
      <c r="H50" s="350"/>
      <c r="I50" s="312">
        <f t="shared" si="7"/>
        <v>0</v>
      </c>
      <c r="J50" s="313">
        <f t="shared" si="6"/>
        <v>0</v>
      </c>
      <c r="K50" s="313">
        <f t="shared" si="8"/>
        <v>0</v>
      </c>
      <c r="L50" s="351"/>
    </row>
    <row r="51" spans="1:12" ht="17.25" customHeight="1" thickBot="1" x14ac:dyDescent="0.2">
      <c r="A51" s="302"/>
      <c r="B51" s="311" t="s">
        <v>118</v>
      </c>
      <c r="C51" s="353"/>
      <c r="D51" s="354"/>
      <c r="E51" s="350"/>
      <c r="F51" s="350"/>
      <c r="G51" s="350"/>
      <c r="H51" s="350"/>
      <c r="I51" s="314">
        <f t="shared" si="7"/>
        <v>0</v>
      </c>
      <c r="J51" s="315">
        <f t="shared" si="6"/>
        <v>0</v>
      </c>
      <c r="K51" s="313">
        <f t="shared" si="8"/>
        <v>0</v>
      </c>
      <c r="L51" s="351"/>
    </row>
    <row r="52" spans="1:12" ht="18.75" customHeight="1" thickTop="1" thickBot="1" x14ac:dyDescent="0.2">
      <c r="A52" s="302"/>
      <c r="B52" s="587" t="s">
        <v>119</v>
      </c>
      <c r="C52" s="587"/>
      <c r="D52" s="587"/>
      <c r="E52" s="587"/>
      <c r="F52" s="587"/>
      <c r="G52" s="587"/>
      <c r="H52" s="588"/>
      <c r="I52" s="589" t="s">
        <v>121</v>
      </c>
      <c r="J52" s="590"/>
      <c r="K52" s="316">
        <f>SUM(K40:K51)</f>
        <v>0</v>
      </c>
      <c r="L52" s="355">
        <f>SUM(L40:L51)</f>
        <v>0</v>
      </c>
    </row>
    <row r="53" spans="1:12" ht="12.75" thickTop="1" x14ac:dyDescent="0.15"/>
  </sheetData>
  <sheetProtection sheet="1" objects="1" scenarios="1"/>
  <mergeCells count="34">
    <mergeCell ref="B4:B5"/>
    <mergeCell ref="C4:H4"/>
    <mergeCell ref="I4:I5"/>
    <mergeCell ref="J4:J5"/>
    <mergeCell ref="K4:K5"/>
    <mergeCell ref="C2:K2"/>
    <mergeCell ref="L4:L5"/>
    <mergeCell ref="L21:L22"/>
    <mergeCell ref="C20:D20"/>
    <mergeCell ref="J20:K20"/>
    <mergeCell ref="C3:D3"/>
    <mergeCell ref="G3:H3"/>
    <mergeCell ref="J3:K3"/>
    <mergeCell ref="B18:H18"/>
    <mergeCell ref="I18:J18"/>
    <mergeCell ref="G20:H20"/>
    <mergeCell ref="B21:B22"/>
    <mergeCell ref="C21:H21"/>
    <mergeCell ref="I21:I22"/>
    <mergeCell ref="L38:L39"/>
    <mergeCell ref="B52:H52"/>
    <mergeCell ref="I52:J52"/>
    <mergeCell ref="K21:K22"/>
    <mergeCell ref="B35:H35"/>
    <mergeCell ref="I35:J35"/>
    <mergeCell ref="G37:H37"/>
    <mergeCell ref="B38:B39"/>
    <mergeCell ref="C38:H38"/>
    <mergeCell ref="I38:I39"/>
    <mergeCell ref="J38:J39"/>
    <mergeCell ref="K38:K39"/>
    <mergeCell ref="J37:K37"/>
    <mergeCell ref="C37:D37"/>
    <mergeCell ref="J21:J22"/>
  </mergeCells>
  <phoneticPr fontId="3"/>
  <printOptions horizontalCentered="1"/>
  <pageMargins left="0.31496062992125984" right="0.31496062992125984" top="0.74803149606299213" bottom="0.35433070866141736" header="0.31496062992125984" footer="0.31496062992125984"/>
  <pageSetup paperSize="9" scale="7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7FC71-7CB7-4875-B6B1-3F38A91D606D}">
  <sheetPr>
    <tabColor rgb="FF00B0F0"/>
  </sheetPr>
  <dimension ref="A1:H42"/>
  <sheetViews>
    <sheetView showGridLines="0" zoomScaleNormal="100" zoomScaleSheetLayoutView="100" workbookViewId="0">
      <selection activeCell="D11" sqref="D11"/>
    </sheetView>
  </sheetViews>
  <sheetFormatPr defaultRowHeight="12" x14ac:dyDescent="0.15"/>
  <cols>
    <col min="1" max="1" width="15" style="143" customWidth="1"/>
    <col min="2" max="2" width="2.140625" style="143" customWidth="1"/>
    <col min="3" max="3" width="34.42578125" style="143" customWidth="1"/>
    <col min="4" max="4" width="18.42578125" style="143" customWidth="1"/>
    <col min="5" max="5" width="25.140625" style="143" customWidth="1"/>
    <col min="6" max="6" width="2.42578125" style="143" customWidth="1"/>
    <col min="7" max="7" width="15.5703125" style="143" customWidth="1"/>
    <col min="8" max="8" width="41.85546875" style="143" bestFit="1" customWidth="1"/>
    <col min="9" max="254" width="9.140625" style="143"/>
    <col min="255" max="255" width="45.140625" style="143" customWidth="1"/>
    <col min="256" max="256" width="24.140625" style="143" customWidth="1"/>
    <col min="257" max="257" width="23.7109375" style="143" customWidth="1"/>
    <col min="258" max="258" width="15.5703125" style="143" customWidth="1"/>
    <col min="259" max="510" width="9.140625" style="143"/>
    <col min="511" max="511" width="45.140625" style="143" customWidth="1"/>
    <col min="512" max="512" width="24.140625" style="143" customWidth="1"/>
    <col min="513" max="513" width="23.7109375" style="143" customWidth="1"/>
    <col min="514" max="514" width="15.5703125" style="143" customWidth="1"/>
    <col min="515" max="766" width="9.140625" style="143"/>
    <col min="767" max="767" width="45.140625" style="143" customWidth="1"/>
    <col min="768" max="768" width="24.140625" style="143" customWidth="1"/>
    <col min="769" max="769" width="23.7109375" style="143" customWidth="1"/>
    <col min="770" max="770" width="15.5703125" style="143" customWidth="1"/>
    <col min="771" max="1022" width="9.140625" style="143"/>
    <col min="1023" max="1023" width="45.140625" style="143" customWidth="1"/>
    <col min="1024" max="1024" width="24.140625" style="143" customWidth="1"/>
    <col min="1025" max="1025" width="23.7109375" style="143" customWidth="1"/>
    <col min="1026" max="1026" width="15.5703125" style="143" customWidth="1"/>
    <col min="1027" max="1278" width="9.140625" style="143"/>
    <col min="1279" max="1279" width="45.140625" style="143" customWidth="1"/>
    <col min="1280" max="1280" width="24.140625" style="143" customWidth="1"/>
    <col min="1281" max="1281" width="23.7109375" style="143" customWidth="1"/>
    <col min="1282" max="1282" width="15.5703125" style="143" customWidth="1"/>
    <col min="1283" max="1534" width="9.140625" style="143"/>
    <col min="1535" max="1535" width="45.140625" style="143" customWidth="1"/>
    <col min="1536" max="1536" width="24.140625" style="143" customWidth="1"/>
    <col min="1537" max="1537" width="23.7109375" style="143" customWidth="1"/>
    <col min="1538" max="1538" width="15.5703125" style="143" customWidth="1"/>
    <col min="1539" max="1790" width="9.140625" style="143"/>
    <col min="1791" max="1791" width="45.140625" style="143" customWidth="1"/>
    <col min="1792" max="1792" width="24.140625" style="143" customWidth="1"/>
    <col min="1793" max="1793" width="23.7109375" style="143" customWidth="1"/>
    <col min="1794" max="1794" width="15.5703125" style="143" customWidth="1"/>
    <col min="1795" max="2046" width="9.140625" style="143"/>
    <col min="2047" max="2047" width="45.140625" style="143" customWidth="1"/>
    <col min="2048" max="2048" width="24.140625" style="143" customWidth="1"/>
    <col min="2049" max="2049" width="23.7109375" style="143" customWidth="1"/>
    <col min="2050" max="2050" width="15.5703125" style="143" customWidth="1"/>
    <col min="2051" max="2302" width="9.140625" style="143"/>
    <col min="2303" max="2303" width="45.140625" style="143" customWidth="1"/>
    <col min="2304" max="2304" width="24.140625" style="143" customWidth="1"/>
    <col min="2305" max="2305" width="23.7109375" style="143" customWidth="1"/>
    <col min="2306" max="2306" width="15.5703125" style="143" customWidth="1"/>
    <col min="2307" max="2558" width="9.140625" style="143"/>
    <col min="2559" max="2559" width="45.140625" style="143" customWidth="1"/>
    <col min="2560" max="2560" width="24.140625" style="143" customWidth="1"/>
    <col min="2561" max="2561" width="23.7109375" style="143" customWidth="1"/>
    <col min="2562" max="2562" width="15.5703125" style="143" customWidth="1"/>
    <col min="2563" max="2814" width="9.140625" style="143"/>
    <col min="2815" max="2815" width="45.140625" style="143" customWidth="1"/>
    <col min="2816" max="2816" width="24.140625" style="143" customWidth="1"/>
    <col min="2817" max="2817" width="23.7109375" style="143" customWidth="1"/>
    <col min="2818" max="2818" width="15.5703125" style="143" customWidth="1"/>
    <col min="2819" max="3070" width="9.140625" style="143"/>
    <col min="3071" max="3071" width="45.140625" style="143" customWidth="1"/>
    <col min="3072" max="3072" width="24.140625" style="143" customWidth="1"/>
    <col min="3073" max="3073" width="23.7109375" style="143" customWidth="1"/>
    <col min="3074" max="3074" width="15.5703125" style="143" customWidth="1"/>
    <col min="3075" max="3326" width="9.140625" style="143"/>
    <col min="3327" max="3327" width="45.140625" style="143" customWidth="1"/>
    <col min="3328" max="3328" width="24.140625" style="143" customWidth="1"/>
    <col min="3329" max="3329" width="23.7109375" style="143" customWidth="1"/>
    <col min="3330" max="3330" width="15.5703125" style="143" customWidth="1"/>
    <col min="3331" max="3582" width="9.140625" style="143"/>
    <col min="3583" max="3583" width="45.140625" style="143" customWidth="1"/>
    <col min="3584" max="3584" width="24.140625" style="143" customWidth="1"/>
    <col min="3585" max="3585" width="23.7109375" style="143" customWidth="1"/>
    <col min="3586" max="3586" width="15.5703125" style="143" customWidth="1"/>
    <col min="3587" max="3838" width="9.140625" style="143"/>
    <col min="3839" max="3839" width="45.140625" style="143" customWidth="1"/>
    <col min="3840" max="3840" width="24.140625" style="143" customWidth="1"/>
    <col min="3841" max="3841" width="23.7109375" style="143" customWidth="1"/>
    <col min="3842" max="3842" width="15.5703125" style="143" customWidth="1"/>
    <col min="3843" max="4094" width="9.140625" style="143"/>
    <col min="4095" max="4095" width="45.140625" style="143" customWidth="1"/>
    <col min="4096" max="4096" width="24.140625" style="143" customWidth="1"/>
    <col min="4097" max="4097" width="23.7109375" style="143" customWidth="1"/>
    <col min="4098" max="4098" width="15.5703125" style="143" customWidth="1"/>
    <col min="4099" max="4350" width="9.140625" style="143"/>
    <col min="4351" max="4351" width="45.140625" style="143" customWidth="1"/>
    <col min="4352" max="4352" width="24.140625" style="143" customWidth="1"/>
    <col min="4353" max="4353" width="23.7109375" style="143" customWidth="1"/>
    <col min="4354" max="4354" width="15.5703125" style="143" customWidth="1"/>
    <col min="4355" max="4606" width="9.140625" style="143"/>
    <col min="4607" max="4607" width="45.140625" style="143" customWidth="1"/>
    <col min="4608" max="4608" width="24.140625" style="143" customWidth="1"/>
    <col min="4609" max="4609" width="23.7109375" style="143" customWidth="1"/>
    <col min="4610" max="4610" width="15.5703125" style="143" customWidth="1"/>
    <col min="4611" max="4862" width="9.140625" style="143"/>
    <col min="4863" max="4863" width="45.140625" style="143" customWidth="1"/>
    <col min="4864" max="4864" width="24.140625" style="143" customWidth="1"/>
    <col min="4865" max="4865" width="23.7109375" style="143" customWidth="1"/>
    <col min="4866" max="4866" width="15.5703125" style="143" customWidth="1"/>
    <col min="4867" max="5118" width="9.140625" style="143"/>
    <col min="5119" max="5119" width="45.140625" style="143" customWidth="1"/>
    <col min="5120" max="5120" width="24.140625" style="143" customWidth="1"/>
    <col min="5121" max="5121" width="23.7109375" style="143" customWidth="1"/>
    <col min="5122" max="5122" width="15.5703125" style="143" customWidth="1"/>
    <col min="5123" max="5374" width="9.140625" style="143"/>
    <col min="5375" max="5375" width="45.140625" style="143" customWidth="1"/>
    <col min="5376" max="5376" width="24.140625" style="143" customWidth="1"/>
    <col min="5377" max="5377" width="23.7109375" style="143" customWidth="1"/>
    <col min="5378" max="5378" width="15.5703125" style="143" customWidth="1"/>
    <col min="5379" max="5630" width="9.140625" style="143"/>
    <col min="5631" max="5631" width="45.140625" style="143" customWidth="1"/>
    <col min="5632" max="5632" width="24.140625" style="143" customWidth="1"/>
    <col min="5633" max="5633" width="23.7109375" style="143" customWidth="1"/>
    <col min="5634" max="5634" width="15.5703125" style="143" customWidth="1"/>
    <col min="5635" max="5886" width="9.140625" style="143"/>
    <col min="5887" max="5887" width="45.140625" style="143" customWidth="1"/>
    <col min="5888" max="5888" width="24.140625" style="143" customWidth="1"/>
    <col min="5889" max="5889" width="23.7109375" style="143" customWidth="1"/>
    <col min="5890" max="5890" width="15.5703125" style="143" customWidth="1"/>
    <col min="5891" max="6142" width="9.140625" style="143"/>
    <col min="6143" max="6143" width="45.140625" style="143" customWidth="1"/>
    <col min="6144" max="6144" width="24.140625" style="143" customWidth="1"/>
    <col min="6145" max="6145" width="23.7109375" style="143" customWidth="1"/>
    <col min="6146" max="6146" width="15.5703125" style="143" customWidth="1"/>
    <col min="6147" max="6398" width="9.140625" style="143"/>
    <col min="6399" max="6399" width="45.140625" style="143" customWidth="1"/>
    <col min="6400" max="6400" width="24.140625" style="143" customWidth="1"/>
    <col min="6401" max="6401" width="23.7109375" style="143" customWidth="1"/>
    <col min="6402" max="6402" width="15.5703125" style="143" customWidth="1"/>
    <col min="6403" max="6654" width="9.140625" style="143"/>
    <col min="6655" max="6655" width="45.140625" style="143" customWidth="1"/>
    <col min="6656" max="6656" width="24.140625" style="143" customWidth="1"/>
    <col min="6657" max="6657" width="23.7109375" style="143" customWidth="1"/>
    <col min="6658" max="6658" width="15.5703125" style="143" customWidth="1"/>
    <col min="6659" max="6910" width="9.140625" style="143"/>
    <col min="6911" max="6911" width="45.140625" style="143" customWidth="1"/>
    <col min="6912" max="6912" width="24.140625" style="143" customWidth="1"/>
    <col min="6913" max="6913" width="23.7109375" style="143" customWidth="1"/>
    <col min="6914" max="6914" width="15.5703125" style="143" customWidth="1"/>
    <col min="6915" max="7166" width="9.140625" style="143"/>
    <col min="7167" max="7167" width="45.140625" style="143" customWidth="1"/>
    <col min="7168" max="7168" width="24.140625" style="143" customWidth="1"/>
    <col min="7169" max="7169" width="23.7109375" style="143" customWidth="1"/>
    <col min="7170" max="7170" width="15.5703125" style="143" customWidth="1"/>
    <col min="7171" max="7422" width="9.140625" style="143"/>
    <col min="7423" max="7423" width="45.140625" style="143" customWidth="1"/>
    <col min="7424" max="7424" width="24.140625" style="143" customWidth="1"/>
    <col min="7425" max="7425" width="23.7109375" style="143" customWidth="1"/>
    <col min="7426" max="7426" width="15.5703125" style="143" customWidth="1"/>
    <col min="7427" max="7678" width="9.140625" style="143"/>
    <col min="7679" max="7679" width="45.140625" style="143" customWidth="1"/>
    <col min="7680" max="7680" width="24.140625" style="143" customWidth="1"/>
    <col min="7681" max="7681" width="23.7109375" style="143" customWidth="1"/>
    <col min="7682" max="7682" width="15.5703125" style="143" customWidth="1"/>
    <col min="7683" max="7934" width="9.140625" style="143"/>
    <col min="7935" max="7935" width="45.140625" style="143" customWidth="1"/>
    <col min="7936" max="7936" width="24.140625" style="143" customWidth="1"/>
    <col min="7937" max="7937" width="23.7109375" style="143" customWidth="1"/>
    <col min="7938" max="7938" width="15.5703125" style="143" customWidth="1"/>
    <col min="7939" max="8190" width="9.140625" style="143"/>
    <col min="8191" max="8191" width="45.140625" style="143" customWidth="1"/>
    <col min="8192" max="8192" width="24.140625" style="143" customWidth="1"/>
    <col min="8193" max="8193" width="23.7109375" style="143" customWidth="1"/>
    <col min="8194" max="8194" width="15.5703125" style="143" customWidth="1"/>
    <col min="8195" max="8446" width="9.140625" style="143"/>
    <col min="8447" max="8447" width="45.140625" style="143" customWidth="1"/>
    <col min="8448" max="8448" width="24.140625" style="143" customWidth="1"/>
    <col min="8449" max="8449" width="23.7109375" style="143" customWidth="1"/>
    <col min="8450" max="8450" width="15.5703125" style="143" customWidth="1"/>
    <col min="8451" max="8702" width="9.140625" style="143"/>
    <col min="8703" max="8703" width="45.140625" style="143" customWidth="1"/>
    <col min="8704" max="8704" width="24.140625" style="143" customWidth="1"/>
    <col min="8705" max="8705" width="23.7109375" style="143" customWidth="1"/>
    <col min="8706" max="8706" width="15.5703125" style="143" customWidth="1"/>
    <col min="8707" max="8958" width="9.140625" style="143"/>
    <col min="8959" max="8959" width="45.140625" style="143" customWidth="1"/>
    <col min="8960" max="8960" width="24.140625" style="143" customWidth="1"/>
    <col min="8961" max="8961" width="23.7109375" style="143" customWidth="1"/>
    <col min="8962" max="8962" width="15.5703125" style="143" customWidth="1"/>
    <col min="8963" max="9214" width="9.140625" style="143"/>
    <col min="9215" max="9215" width="45.140625" style="143" customWidth="1"/>
    <col min="9216" max="9216" width="24.140625" style="143" customWidth="1"/>
    <col min="9217" max="9217" width="23.7109375" style="143" customWidth="1"/>
    <col min="9218" max="9218" width="15.5703125" style="143" customWidth="1"/>
    <col min="9219" max="9470" width="9.140625" style="143"/>
    <col min="9471" max="9471" width="45.140625" style="143" customWidth="1"/>
    <col min="9472" max="9472" width="24.140625" style="143" customWidth="1"/>
    <col min="9473" max="9473" width="23.7109375" style="143" customWidth="1"/>
    <col min="9474" max="9474" width="15.5703125" style="143" customWidth="1"/>
    <col min="9475" max="9726" width="9.140625" style="143"/>
    <col min="9727" max="9727" width="45.140625" style="143" customWidth="1"/>
    <col min="9728" max="9728" width="24.140625" style="143" customWidth="1"/>
    <col min="9729" max="9729" width="23.7109375" style="143" customWidth="1"/>
    <col min="9730" max="9730" width="15.5703125" style="143" customWidth="1"/>
    <col min="9731" max="9982" width="9.140625" style="143"/>
    <col min="9983" max="9983" width="45.140625" style="143" customWidth="1"/>
    <col min="9984" max="9984" width="24.140625" style="143" customWidth="1"/>
    <col min="9985" max="9985" width="23.7109375" style="143" customWidth="1"/>
    <col min="9986" max="9986" width="15.5703125" style="143" customWidth="1"/>
    <col min="9987" max="10238" width="9.140625" style="143"/>
    <col min="10239" max="10239" width="45.140625" style="143" customWidth="1"/>
    <col min="10240" max="10240" width="24.140625" style="143" customWidth="1"/>
    <col min="10241" max="10241" width="23.7109375" style="143" customWidth="1"/>
    <col min="10242" max="10242" width="15.5703125" style="143" customWidth="1"/>
    <col min="10243" max="10494" width="9.140625" style="143"/>
    <col min="10495" max="10495" width="45.140625" style="143" customWidth="1"/>
    <col min="10496" max="10496" width="24.140625" style="143" customWidth="1"/>
    <col min="10497" max="10497" width="23.7109375" style="143" customWidth="1"/>
    <col min="10498" max="10498" width="15.5703125" style="143" customWidth="1"/>
    <col min="10499" max="10750" width="9.140625" style="143"/>
    <col min="10751" max="10751" width="45.140625" style="143" customWidth="1"/>
    <col min="10752" max="10752" width="24.140625" style="143" customWidth="1"/>
    <col min="10753" max="10753" width="23.7109375" style="143" customWidth="1"/>
    <col min="10754" max="10754" width="15.5703125" style="143" customWidth="1"/>
    <col min="10755" max="11006" width="9.140625" style="143"/>
    <col min="11007" max="11007" width="45.140625" style="143" customWidth="1"/>
    <col min="11008" max="11008" width="24.140625" style="143" customWidth="1"/>
    <col min="11009" max="11009" width="23.7109375" style="143" customWidth="1"/>
    <col min="11010" max="11010" width="15.5703125" style="143" customWidth="1"/>
    <col min="11011" max="11262" width="9.140625" style="143"/>
    <col min="11263" max="11263" width="45.140625" style="143" customWidth="1"/>
    <col min="11264" max="11264" width="24.140625" style="143" customWidth="1"/>
    <col min="11265" max="11265" width="23.7109375" style="143" customWidth="1"/>
    <col min="11266" max="11266" width="15.5703125" style="143" customWidth="1"/>
    <col min="11267" max="11518" width="9.140625" style="143"/>
    <col min="11519" max="11519" width="45.140625" style="143" customWidth="1"/>
    <col min="11520" max="11520" width="24.140625" style="143" customWidth="1"/>
    <col min="11521" max="11521" width="23.7109375" style="143" customWidth="1"/>
    <col min="11522" max="11522" width="15.5703125" style="143" customWidth="1"/>
    <col min="11523" max="11774" width="9.140625" style="143"/>
    <col min="11775" max="11775" width="45.140625" style="143" customWidth="1"/>
    <col min="11776" max="11776" width="24.140625" style="143" customWidth="1"/>
    <col min="11777" max="11777" width="23.7109375" style="143" customWidth="1"/>
    <col min="11778" max="11778" width="15.5703125" style="143" customWidth="1"/>
    <col min="11779" max="12030" width="9.140625" style="143"/>
    <col min="12031" max="12031" width="45.140625" style="143" customWidth="1"/>
    <col min="12032" max="12032" width="24.140625" style="143" customWidth="1"/>
    <col min="12033" max="12033" width="23.7109375" style="143" customWidth="1"/>
    <col min="12034" max="12034" width="15.5703125" style="143" customWidth="1"/>
    <col min="12035" max="12286" width="9.140625" style="143"/>
    <col min="12287" max="12287" width="45.140625" style="143" customWidth="1"/>
    <col min="12288" max="12288" width="24.140625" style="143" customWidth="1"/>
    <col min="12289" max="12289" width="23.7109375" style="143" customWidth="1"/>
    <col min="12290" max="12290" width="15.5703125" style="143" customWidth="1"/>
    <col min="12291" max="12542" width="9.140625" style="143"/>
    <col min="12543" max="12543" width="45.140625" style="143" customWidth="1"/>
    <col min="12544" max="12544" width="24.140625" style="143" customWidth="1"/>
    <col min="12545" max="12545" width="23.7109375" style="143" customWidth="1"/>
    <col min="12546" max="12546" width="15.5703125" style="143" customWidth="1"/>
    <col min="12547" max="12798" width="9.140625" style="143"/>
    <col min="12799" max="12799" width="45.140625" style="143" customWidth="1"/>
    <col min="12800" max="12800" width="24.140625" style="143" customWidth="1"/>
    <col min="12801" max="12801" width="23.7109375" style="143" customWidth="1"/>
    <col min="12802" max="12802" width="15.5703125" style="143" customWidth="1"/>
    <col min="12803" max="13054" width="9.140625" style="143"/>
    <col min="13055" max="13055" width="45.140625" style="143" customWidth="1"/>
    <col min="13056" max="13056" width="24.140625" style="143" customWidth="1"/>
    <col min="13057" max="13057" width="23.7109375" style="143" customWidth="1"/>
    <col min="13058" max="13058" width="15.5703125" style="143" customWidth="1"/>
    <col min="13059" max="13310" width="9.140625" style="143"/>
    <col min="13311" max="13311" width="45.140625" style="143" customWidth="1"/>
    <col min="13312" max="13312" width="24.140625" style="143" customWidth="1"/>
    <col min="13313" max="13313" width="23.7109375" style="143" customWidth="1"/>
    <col min="13314" max="13314" width="15.5703125" style="143" customWidth="1"/>
    <col min="13315" max="13566" width="9.140625" style="143"/>
    <col min="13567" max="13567" width="45.140625" style="143" customWidth="1"/>
    <col min="13568" max="13568" width="24.140625" style="143" customWidth="1"/>
    <col min="13569" max="13569" width="23.7109375" style="143" customWidth="1"/>
    <col min="13570" max="13570" width="15.5703125" style="143" customWidth="1"/>
    <col min="13571" max="13822" width="9.140625" style="143"/>
    <col min="13823" max="13823" width="45.140625" style="143" customWidth="1"/>
    <col min="13824" max="13824" width="24.140625" style="143" customWidth="1"/>
    <col min="13825" max="13825" width="23.7109375" style="143" customWidth="1"/>
    <col min="13826" max="13826" width="15.5703125" style="143" customWidth="1"/>
    <col min="13827" max="14078" width="9.140625" style="143"/>
    <col min="14079" max="14079" width="45.140625" style="143" customWidth="1"/>
    <col min="14080" max="14080" width="24.140625" style="143" customWidth="1"/>
    <col min="14081" max="14081" width="23.7109375" style="143" customWidth="1"/>
    <col min="14082" max="14082" width="15.5703125" style="143" customWidth="1"/>
    <col min="14083" max="14334" width="9.140625" style="143"/>
    <col min="14335" max="14335" width="45.140625" style="143" customWidth="1"/>
    <col min="14336" max="14336" width="24.140625" style="143" customWidth="1"/>
    <col min="14337" max="14337" width="23.7109375" style="143" customWidth="1"/>
    <col min="14338" max="14338" width="15.5703125" style="143" customWidth="1"/>
    <col min="14339" max="14590" width="9.140625" style="143"/>
    <col min="14591" max="14591" width="45.140625" style="143" customWidth="1"/>
    <col min="14592" max="14592" width="24.140625" style="143" customWidth="1"/>
    <col min="14593" max="14593" width="23.7109375" style="143" customWidth="1"/>
    <col min="14594" max="14594" width="15.5703125" style="143" customWidth="1"/>
    <col min="14595" max="14846" width="9.140625" style="143"/>
    <col min="14847" max="14847" width="45.140625" style="143" customWidth="1"/>
    <col min="14848" max="14848" width="24.140625" style="143" customWidth="1"/>
    <col min="14849" max="14849" width="23.7109375" style="143" customWidth="1"/>
    <col min="14850" max="14850" width="15.5703125" style="143" customWidth="1"/>
    <col min="14851" max="15102" width="9.140625" style="143"/>
    <col min="15103" max="15103" width="45.140625" style="143" customWidth="1"/>
    <col min="15104" max="15104" width="24.140625" style="143" customWidth="1"/>
    <col min="15105" max="15105" width="23.7109375" style="143" customWidth="1"/>
    <col min="15106" max="15106" width="15.5703125" style="143" customWidth="1"/>
    <col min="15107" max="15358" width="9.140625" style="143"/>
    <col min="15359" max="15359" width="45.140625" style="143" customWidth="1"/>
    <col min="15360" max="15360" width="24.140625" style="143" customWidth="1"/>
    <col min="15361" max="15361" width="23.7109375" style="143" customWidth="1"/>
    <col min="15362" max="15362" width="15.5703125" style="143" customWidth="1"/>
    <col min="15363" max="15614" width="9.140625" style="143"/>
    <col min="15615" max="15615" width="45.140625" style="143" customWidth="1"/>
    <col min="15616" max="15616" width="24.140625" style="143" customWidth="1"/>
    <col min="15617" max="15617" width="23.7109375" style="143" customWidth="1"/>
    <col min="15618" max="15618" width="15.5703125" style="143" customWidth="1"/>
    <col min="15619" max="15870" width="9.140625" style="143"/>
    <col min="15871" max="15871" width="45.140625" style="143" customWidth="1"/>
    <col min="15872" max="15872" width="24.140625" style="143" customWidth="1"/>
    <col min="15873" max="15873" width="23.7109375" style="143" customWidth="1"/>
    <col min="15874" max="15874" width="15.5703125" style="143" customWidth="1"/>
    <col min="15875" max="16126" width="9.140625" style="143"/>
    <col min="16127" max="16127" width="45.140625" style="143" customWidth="1"/>
    <col min="16128" max="16128" width="24.140625" style="143" customWidth="1"/>
    <col min="16129" max="16129" width="23.7109375" style="143" customWidth="1"/>
    <col min="16130" max="16130" width="15.5703125" style="143" customWidth="1"/>
    <col min="16131" max="16384" width="9.140625" style="143"/>
  </cols>
  <sheetData>
    <row r="1" spans="1:8" x14ac:dyDescent="0.15">
      <c r="A1" s="621" t="s">
        <v>234</v>
      </c>
      <c r="B1" s="621"/>
      <c r="C1" s="621"/>
      <c r="D1" s="621"/>
      <c r="E1" s="621"/>
      <c r="F1" s="431"/>
    </row>
    <row r="2" spans="1:8" x14ac:dyDescent="0.15">
      <c r="B2" s="431"/>
      <c r="C2" s="431"/>
      <c r="D2" s="145"/>
      <c r="E2" s="145"/>
      <c r="F2" s="145"/>
    </row>
    <row r="3" spans="1:8" ht="21" customHeight="1" x14ac:dyDescent="0.15">
      <c r="A3" s="147" t="s">
        <v>95</v>
      </c>
    </row>
    <row r="4" spans="1:8" ht="18" customHeight="1" x14ac:dyDescent="0.15">
      <c r="A4" s="616" t="s">
        <v>69</v>
      </c>
      <c r="B4" s="617"/>
      <c r="C4" s="618"/>
      <c r="D4" s="148" t="s">
        <v>91</v>
      </c>
      <c r="E4" s="148" t="s">
        <v>70</v>
      </c>
      <c r="F4" s="440"/>
    </row>
    <row r="5" spans="1:8" ht="23.25" customHeight="1" x14ac:dyDescent="0.15">
      <c r="A5" s="227" t="s">
        <v>65</v>
      </c>
      <c r="B5" s="622" t="s">
        <v>71</v>
      </c>
      <c r="C5" s="623"/>
      <c r="D5" s="150">
        <f>利用者毎!N7</f>
        <v>0</v>
      </c>
      <c r="E5" s="151"/>
      <c r="F5" s="468" t="s">
        <v>261</v>
      </c>
    </row>
    <row r="6" spans="1:8" s="324" customFormat="1" ht="17.25" customHeight="1" x14ac:dyDescent="0.15">
      <c r="A6" s="624" t="s">
        <v>86</v>
      </c>
      <c r="B6" s="625" t="s">
        <v>90</v>
      </c>
      <c r="C6" s="626"/>
      <c r="D6" s="153"/>
      <c r="E6" s="154"/>
      <c r="F6" s="422"/>
    </row>
    <row r="7" spans="1:8" s="324" customFormat="1" ht="18" customHeight="1" x14ac:dyDescent="0.15">
      <c r="A7" s="624"/>
      <c r="B7" s="619" t="s">
        <v>72</v>
      </c>
      <c r="C7" s="620"/>
      <c r="D7" s="153"/>
      <c r="E7" s="154"/>
      <c r="F7" s="422" t="s">
        <v>261</v>
      </c>
    </row>
    <row r="8" spans="1:8" s="324" customFormat="1" ht="18" customHeight="1" x14ac:dyDescent="0.15">
      <c r="A8" s="624" t="s">
        <v>87</v>
      </c>
      <c r="B8" s="619" t="s">
        <v>88</v>
      </c>
      <c r="C8" s="620"/>
      <c r="D8" s="153"/>
      <c r="E8" s="154"/>
      <c r="F8" s="423" t="s">
        <v>261</v>
      </c>
    </row>
    <row r="9" spans="1:8" s="324" customFormat="1" ht="18" customHeight="1" x14ac:dyDescent="0.15">
      <c r="A9" s="624"/>
      <c r="B9" s="619" t="s">
        <v>262</v>
      </c>
      <c r="C9" s="620"/>
      <c r="D9" s="153"/>
      <c r="E9" s="154"/>
      <c r="F9" s="325"/>
    </row>
    <row r="10" spans="1:8" s="324" customFormat="1" ht="18" customHeight="1" x14ac:dyDescent="0.15">
      <c r="A10" s="624"/>
      <c r="B10" s="619"/>
      <c r="C10" s="620"/>
      <c r="D10" s="153"/>
      <c r="E10" s="154"/>
      <c r="F10" s="325"/>
      <c r="H10" s="326"/>
    </row>
    <row r="11" spans="1:8" s="324" customFormat="1" ht="18" customHeight="1" thickBot="1" x14ac:dyDescent="0.2">
      <c r="A11" s="624"/>
      <c r="B11" s="619"/>
      <c r="C11" s="620"/>
      <c r="D11" s="153"/>
      <c r="E11" s="154"/>
      <c r="F11" s="325"/>
    </row>
    <row r="12" spans="1:8" ht="18" customHeight="1" thickBot="1" x14ac:dyDescent="0.2">
      <c r="A12" s="616" t="s">
        <v>73</v>
      </c>
      <c r="B12" s="617"/>
      <c r="C12" s="618"/>
      <c r="D12" s="155">
        <f>SUM(D5:D11)</f>
        <v>0</v>
      </c>
      <c r="E12" s="148"/>
      <c r="F12" s="440"/>
      <c r="G12" s="450" t="s">
        <v>96</v>
      </c>
      <c r="H12" s="451" t="s">
        <v>152</v>
      </c>
    </row>
    <row r="13" spans="1:8" ht="24" customHeight="1" thickBot="1" x14ac:dyDescent="0.2">
      <c r="B13" s="156"/>
      <c r="C13" s="156"/>
      <c r="D13" s="454"/>
      <c r="E13" s="156"/>
      <c r="F13" s="156"/>
      <c r="G13" s="453" t="str">
        <f>IF(D12=D34,"ＯＫ","不一致です")</f>
        <v>ＯＫ</v>
      </c>
      <c r="H13" s="439">
        <f>D5+D7+D8</f>
        <v>0</v>
      </c>
    </row>
    <row r="14" spans="1:8" ht="21" customHeight="1" x14ac:dyDescent="0.15">
      <c r="A14" s="158" t="s">
        <v>151</v>
      </c>
      <c r="D14" s="158"/>
      <c r="E14" s="158"/>
      <c r="F14" s="456"/>
      <c r="H14" s="455" t="s">
        <v>260</v>
      </c>
    </row>
    <row r="15" spans="1:8" ht="18" customHeight="1" x14ac:dyDescent="0.15">
      <c r="A15" s="616" t="s">
        <v>69</v>
      </c>
      <c r="B15" s="617"/>
      <c r="C15" s="618"/>
      <c r="D15" s="148" t="s">
        <v>91</v>
      </c>
      <c r="E15" s="148" t="s">
        <v>70</v>
      </c>
      <c r="F15" s="440"/>
    </row>
    <row r="16" spans="1:8" s="324" customFormat="1" ht="18" customHeight="1" x14ac:dyDescent="0.15">
      <c r="A16" s="638" t="s">
        <v>66</v>
      </c>
      <c r="B16" s="184" t="s">
        <v>74</v>
      </c>
      <c r="C16" s="328"/>
      <c r="D16" s="162"/>
      <c r="E16" s="430"/>
      <c r="F16" s="325"/>
    </row>
    <row r="17" spans="1:6" s="324" customFormat="1" ht="18" customHeight="1" x14ac:dyDescent="0.15">
      <c r="A17" s="638"/>
      <c r="B17" s="185" t="s">
        <v>75</v>
      </c>
      <c r="C17" s="185"/>
      <c r="D17" s="165"/>
      <c r="E17" s="166"/>
      <c r="F17" s="325"/>
    </row>
    <row r="18" spans="1:6" s="324" customFormat="1" ht="18" customHeight="1" x14ac:dyDescent="0.15">
      <c r="A18" s="638"/>
      <c r="B18" s="638"/>
      <c r="C18" s="638"/>
      <c r="D18" s="165"/>
      <c r="E18" s="166"/>
      <c r="F18" s="325"/>
    </row>
    <row r="19" spans="1:6" s="324" customFormat="1" ht="18" customHeight="1" x14ac:dyDescent="0.15">
      <c r="A19" s="638"/>
      <c r="B19" s="638"/>
      <c r="C19" s="638"/>
      <c r="D19" s="165"/>
      <c r="E19" s="166"/>
      <c r="F19" s="325"/>
    </row>
    <row r="20" spans="1:6" s="324" customFormat="1" ht="18" customHeight="1" x14ac:dyDescent="0.15">
      <c r="A20" s="638"/>
      <c r="B20" s="642"/>
      <c r="C20" s="643"/>
      <c r="D20" s="167"/>
      <c r="E20" s="166"/>
      <c r="F20" s="325"/>
    </row>
    <row r="21" spans="1:6" s="324" customFormat="1" ht="18" customHeight="1" x14ac:dyDescent="0.15">
      <c r="A21" s="637" t="s">
        <v>67</v>
      </c>
      <c r="B21" s="628" t="s">
        <v>76</v>
      </c>
      <c r="C21" s="629"/>
      <c r="D21" s="168"/>
      <c r="E21" s="166"/>
      <c r="F21" s="325"/>
    </row>
    <row r="22" spans="1:6" s="324" customFormat="1" ht="18" customHeight="1" x14ac:dyDescent="0.15">
      <c r="A22" s="638"/>
      <c r="B22" s="628" t="s">
        <v>77</v>
      </c>
      <c r="C22" s="629"/>
      <c r="D22" s="165"/>
      <c r="E22" s="166"/>
      <c r="F22" s="325"/>
    </row>
    <row r="23" spans="1:6" s="324" customFormat="1" ht="18" customHeight="1" x14ac:dyDescent="0.15">
      <c r="A23" s="638"/>
      <c r="B23" s="628" t="s">
        <v>78</v>
      </c>
      <c r="C23" s="629"/>
      <c r="D23" s="165"/>
      <c r="E23" s="166"/>
      <c r="F23" s="325"/>
    </row>
    <row r="24" spans="1:6" s="324" customFormat="1" ht="18" customHeight="1" x14ac:dyDescent="0.15">
      <c r="A24" s="638"/>
      <c r="B24" s="628" t="s">
        <v>79</v>
      </c>
      <c r="C24" s="629"/>
      <c r="D24" s="165"/>
      <c r="E24" s="166"/>
      <c r="F24" s="325"/>
    </row>
    <row r="25" spans="1:6" s="324" customFormat="1" ht="18" customHeight="1" x14ac:dyDescent="0.15">
      <c r="A25" s="638"/>
      <c r="B25" s="628" t="s">
        <v>80</v>
      </c>
      <c r="C25" s="629"/>
      <c r="D25" s="165"/>
      <c r="E25" s="166"/>
      <c r="F25" s="325"/>
    </row>
    <row r="26" spans="1:6" s="324" customFormat="1" ht="18" customHeight="1" x14ac:dyDescent="0.15">
      <c r="A26" s="638"/>
      <c r="B26" s="628" t="s">
        <v>81</v>
      </c>
      <c r="C26" s="629"/>
      <c r="D26" s="165"/>
      <c r="E26" s="166"/>
      <c r="F26" s="325"/>
    </row>
    <row r="27" spans="1:6" s="324" customFormat="1" ht="18" customHeight="1" x14ac:dyDescent="0.15">
      <c r="A27" s="638"/>
      <c r="B27" s="628" t="s">
        <v>82</v>
      </c>
      <c r="C27" s="629"/>
      <c r="D27" s="165"/>
      <c r="E27" s="166"/>
      <c r="F27" s="325"/>
    </row>
    <row r="28" spans="1:6" s="324" customFormat="1" ht="18" customHeight="1" x14ac:dyDescent="0.15">
      <c r="A28" s="638"/>
      <c r="B28" s="628" t="s">
        <v>83</v>
      </c>
      <c r="C28" s="629"/>
      <c r="D28" s="169"/>
      <c r="E28" s="166"/>
      <c r="F28" s="325"/>
    </row>
    <row r="29" spans="1:6" s="324" customFormat="1" ht="18" customHeight="1" x14ac:dyDescent="0.15">
      <c r="A29" s="638"/>
      <c r="B29" s="628" t="s">
        <v>84</v>
      </c>
      <c r="C29" s="629"/>
      <c r="D29" s="169"/>
      <c r="E29" s="166"/>
      <c r="F29" s="325"/>
    </row>
    <row r="30" spans="1:6" s="324" customFormat="1" ht="18" customHeight="1" x14ac:dyDescent="0.15">
      <c r="A30" s="638"/>
      <c r="B30" s="640"/>
      <c r="C30" s="641"/>
      <c r="D30" s="169"/>
      <c r="E30" s="166"/>
      <c r="F30" s="325"/>
    </row>
    <row r="31" spans="1:6" s="324" customFormat="1" ht="18" customHeight="1" x14ac:dyDescent="0.15">
      <c r="A31" s="638"/>
      <c r="B31" s="432"/>
      <c r="C31" s="433"/>
      <c r="D31" s="169"/>
      <c r="E31" s="166"/>
      <c r="F31" s="325"/>
    </row>
    <row r="32" spans="1:6" s="324" customFormat="1" ht="18" customHeight="1" x14ac:dyDescent="0.15">
      <c r="A32" s="638"/>
      <c r="B32" s="628"/>
      <c r="C32" s="629"/>
      <c r="D32" s="172"/>
      <c r="E32" s="166"/>
      <c r="F32" s="325"/>
    </row>
    <row r="33" spans="1:7" s="324" customFormat="1" ht="18" customHeight="1" x14ac:dyDescent="0.15">
      <c r="A33" s="639"/>
      <c r="B33" s="630"/>
      <c r="C33" s="631"/>
      <c r="D33" s="172"/>
      <c r="E33" s="173"/>
      <c r="F33" s="325"/>
    </row>
    <row r="34" spans="1:7" ht="18" customHeight="1" x14ac:dyDescent="0.15">
      <c r="A34" s="632" t="s">
        <v>89</v>
      </c>
      <c r="B34" s="633"/>
      <c r="C34" s="634"/>
      <c r="D34" s="174">
        <f>SUM(D16:D33)</f>
        <v>0</v>
      </c>
      <c r="E34" s="175"/>
      <c r="F34" s="444"/>
    </row>
    <row r="35" spans="1:7" ht="15" customHeight="1" x14ac:dyDescent="0.15">
      <c r="B35" s="147"/>
      <c r="C35" s="147"/>
    </row>
    <row r="36" spans="1:7" x14ac:dyDescent="0.15">
      <c r="B36" s="176" t="s">
        <v>85</v>
      </c>
      <c r="C36" s="147"/>
      <c r="D36" s="176"/>
      <c r="E36" s="176"/>
      <c r="F36" s="176"/>
      <c r="G36" s="176"/>
    </row>
    <row r="37" spans="1:7" ht="15" customHeight="1" x14ac:dyDescent="0.15">
      <c r="B37" s="178"/>
      <c r="C37" s="178"/>
      <c r="D37" s="147"/>
      <c r="E37" s="147"/>
      <c r="F37" s="147"/>
    </row>
    <row r="38" spans="1:7" ht="15" customHeight="1" x14ac:dyDescent="0.15">
      <c r="B38" s="180"/>
      <c r="C38" s="180" t="s">
        <v>208</v>
      </c>
      <c r="D38" s="176"/>
      <c r="E38" s="176"/>
      <c r="F38" s="176"/>
    </row>
    <row r="39" spans="1:7" ht="15" customHeight="1" x14ac:dyDescent="0.15">
      <c r="A39" s="178"/>
      <c r="B39" s="178"/>
      <c r="C39" s="178"/>
      <c r="D39" s="176"/>
      <c r="E39" s="176"/>
      <c r="F39" s="176"/>
    </row>
    <row r="40" spans="1:7" ht="24.75" customHeight="1" x14ac:dyDescent="0.15">
      <c r="B40" s="181"/>
      <c r="C40" s="182" t="s">
        <v>93</v>
      </c>
      <c r="D40" s="635">
        <f>申請書!G10</f>
        <v>0</v>
      </c>
      <c r="E40" s="635"/>
      <c r="F40" s="467"/>
    </row>
    <row r="41" spans="1:7" ht="24.75" customHeight="1" x14ac:dyDescent="0.15">
      <c r="B41" s="181"/>
      <c r="C41" s="182" t="s">
        <v>94</v>
      </c>
      <c r="D41" s="636">
        <f>申請書!G12</f>
        <v>0</v>
      </c>
      <c r="E41" s="636"/>
      <c r="F41" s="467"/>
    </row>
    <row r="42" spans="1:7" x14ac:dyDescent="0.15">
      <c r="B42" s="627"/>
      <c r="C42" s="627"/>
      <c r="D42" s="627"/>
      <c r="E42" s="627"/>
      <c r="F42" s="147"/>
    </row>
  </sheetData>
  <sheetProtection sheet="1" formatCells="0" formatColumns="0" formatRows="0" insertColumns="0" insertRows="0" deleteColumns="0" deleteRows="0" selectLockedCells="1" sort="0" autoFilter="0" pivotTables="0"/>
  <mergeCells count="34">
    <mergeCell ref="A16:A20"/>
    <mergeCell ref="B18:C18"/>
    <mergeCell ref="B27:C27"/>
    <mergeCell ref="B19:C19"/>
    <mergeCell ref="B20:C20"/>
    <mergeCell ref="B42:E42"/>
    <mergeCell ref="B32:C32"/>
    <mergeCell ref="B33:C33"/>
    <mergeCell ref="A34:C34"/>
    <mergeCell ref="D40:E40"/>
    <mergeCell ref="D41:E41"/>
    <mergeCell ref="A21:A33"/>
    <mergeCell ref="B21:C21"/>
    <mergeCell ref="B22:C22"/>
    <mergeCell ref="B23:C23"/>
    <mergeCell ref="B24:C24"/>
    <mergeCell ref="B30:C30"/>
    <mergeCell ref="B28:C28"/>
    <mergeCell ref="B29:C29"/>
    <mergeCell ref="B25:C25"/>
    <mergeCell ref="B26:C26"/>
    <mergeCell ref="A12:C12"/>
    <mergeCell ref="A15:C15"/>
    <mergeCell ref="B10:C10"/>
    <mergeCell ref="A1:E1"/>
    <mergeCell ref="A4:C4"/>
    <mergeCell ref="B5:C5"/>
    <mergeCell ref="A6:A7"/>
    <mergeCell ref="B6:C6"/>
    <mergeCell ref="B7:C7"/>
    <mergeCell ref="A8:A11"/>
    <mergeCell ref="B8:C8"/>
    <mergeCell ref="B9:C9"/>
    <mergeCell ref="B11:C11"/>
  </mergeCells>
  <phoneticPr fontId="3"/>
  <conditionalFormatting sqref="D40:E40">
    <cfRule type="expression" dxfId="43" priority="2">
      <formula>$D$40=0</formula>
    </cfRule>
  </conditionalFormatting>
  <conditionalFormatting sqref="D41:E41">
    <cfRule type="expression" dxfId="42" priority="1">
      <formula>$D$41=0</formula>
    </cfRule>
  </conditionalFormatting>
  <printOptions horizontalCentered="1"/>
  <pageMargins left="0.78740157480314965" right="0.78740157480314965" top="0.55118110236220474" bottom="0.55118110236220474" header="0.31496062992125984" footer="0.31496062992125984"/>
  <pageSetup paperSize="9" fitToWidth="0" fitToHeight="0" orientation="portrait" verticalDpi="300" r:id="rId1"/>
  <colBreaks count="1" manualBreakCount="1">
    <brk id="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E7E19-E68F-40BD-A51E-4DD56C7708F2}">
  <sheetPr>
    <tabColor rgb="FF00B0F0"/>
    <pageSetUpPr fitToPage="1"/>
  </sheetPr>
  <dimension ref="A1:H43"/>
  <sheetViews>
    <sheetView showGridLines="0" view="pageBreakPreview" zoomScale="115" zoomScaleNormal="100" zoomScaleSheetLayoutView="115" workbookViewId="0">
      <selection activeCell="D13" sqref="D13"/>
    </sheetView>
  </sheetViews>
  <sheetFormatPr defaultRowHeight="12" x14ac:dyDescent="0.15"/>
  <cols>
    <col min="1" max="1" width="15" style="143" customWidth="1"/>
    <col min="2" max="2" width="2.140625" style="143" customWidth="1"/>
    <col min="3" max="3" width="34.42578125" style="143" customWidth="1"/>
    <col min="4" max="4" width="18.42578125" style="143" customWidth="1"/>
    <col min="5" max="5" width="28.140625" style="143" customWidth="1"/>
    <col min="6" max="6" width="2.42578125" style="143" customWidth="1"/>
    <col min="7" max="7" width="15.5703125" style="143" customWidth="1"/>
    <col min="8" max="8" width="43.5703125" style="143" bestFit="1" customWidth="1"/>
    <col min="9" max="254" width="9.140625" style="143"/>
    <col min="255" max="255" width="45.140625" style="143" customWidth="1"/>
    <col min="256" max="256" width="24.140625" style="143" customWidth="1"/>
    <col min="257" max="257" width="23.7109375" style="143" customWidth="1"/>
    <col min="258" max="258" width="15.5703125" style="143" customWidth="1"/>
    <col min="259" max="510" width="9.140625" style="143"/>
    <col min="511" max="511" width="45.140625" style="143" customWidth="1"/>
    <col min="512" max="512" width="24.140625" style="143" customWidth="1"/>
    <col min="513" max="513" width="23.7109375" style="143" customWidth="1"/>
    <col min="514" max="514" width="15.5703125" style="143" customWidth="1"/>
    <col min="515" max="766" width="9.140625" style="143"/>
    <col min="767" max="767" width="45.140625" style="143" customWidth="1"/>
    <col min="768" max="768" width="24.140625" style="143" customWidth="1"/>
    <col min="769" max="769" width="23.7109375" style="143" customWidth="1"/>
    <col min="770" max="770" width="15.5703125" style="143" customWidth="1"/>
    <col min="771" max="1022" width="9.140625" style="143"/>
    <col min="1023" max="1023" width="45.140625" style="143" customWidth="1"/>
    <col min="1024" max="1024" width="24.140625" style="143" customWidth="1"/>
    <col min="1025" max="1025" width="23.7109375" style="143" customWidth="1"/>
    <col min="1026" max="1026" width="15.5703125" style="143" customWidth="1"/>
    <col min="1027" max="1278" width="9.140625" style="143"/>
    <col min="1279" max="1279" width="45.140625" style="143" customWidth="1"/>
    <col min="1280" max="1280" width="24.140625" style="143" customWidth="1"/>
    <col min="1281" max="1281" width="23.7109375" style="143" customWidth="1"/>
    <col min="1282" max="1282" width="15.5703125" style="143" customWidth="1"/>
    <col min="1283" max="1534" width="9.140625" style="143"/>
    <col min="1535" max="1535" width="45.140625" style="143" customWidth="1"/>
    <col min="1536" max="1536" width="24.140625" style="143" customWidth="1"/>
    <col min="1537" max="1537" width="23.7109375" style="143" customWidth="1"/>
    <col min="1538" max="1538" width="15.5703125" style="143" customWidth="1"/>
    <col min="1539" max="1790" width="9.140625" style="143"/>
    <col min="1791" max="1791" width="45.140625" style="143" customWidth="1"/>
    <col min="1792" max="1792" width="24.140625" style="143" customWidth="1"/>
    <col min="1793" max="1793" width="23.7109375" style="143" customWidth="1"/>
    <col min="1794" max="1794" width="15.5703125" style="143" customWidth="1"/>
    <col min="1795" max="2046" width="9.140625" style="143"/>
    <col min="2047" max="2047" width="45.140625" style="143" customWidth="1"/>
    <col min="2048" max="2048" width="24.140625" style="143" customWidth="1"/>
    <col min="2049" max="2049" width="23.7109375" style="143" customWidth="1"/>
    <col min="2050" max="2050" width="15.5703125" style="143" customWidth="1"/>
    <col min="2051" max="2302" width="9.140625" style="143"/>
    <col min="2303" max="2303" width="45.140625" style="143" customWidth="1"/>
    <col min="2304" max="2304" width="24.140625" style="143" customWidth="1"/>
    <col min="2305" max="2305" width="23.7109375" style="143" customWidth="1"/>
    <col min="2306" max="2306" width="15.5703125" style="143" customWidth="1"/>
    <col min="2307" max="2558" width="9.140625" style="143"/>
    <col min="2559" max="2559" width="45.140625" style="143" customWidth="1"/>
    <col min="2560" max="2560" width="24.140625" style="143" customWidth="1"/>
    <col min="2561" max="2561" width="23.7109375" style="143" customWidth="1"/>
    <col min="2562" max="2562" width="15.5703125" style="143" customWidth="1"/>
    <col min="2563" max="2814" width="9.140625" style="143"/>
    <col min="2815" max="2815" width="45.140625" style="143" customWidth="1"/>
    <col min="2816" max="2816" width="24.140625" style="143" customWidth="1"/>
    <col min="2817" max="2817" width="23.7109375" style="143" customWidth="1"/>
    <col min="2818" max="2818" width="15.5703125" style="143" customWidth="1"/>
    <col min="2819" max="3070" width="9.140625" style="143"/>
    <col min="3071" max="3071" width="45.140625" style="143" customWidth="1"/>
    <col min="3072" max="3072" width="24.140625" style="143" customWidth="1"/>
    <col min="3073" max="3073" width="23.7109375" style="143" customWidth="1"/>
    <col min="3074" max="3074" width="15.5703125" style="143" customWidth="1"/>
    <col min="3075" max="3326" width="9.140625" style="143"/>
    <col min="3327" max="3327" width="45.140625" style="143" customWidth="1"/>
    <col min="3328" max="3328" width="24.140625" style="143" customWidth="1"/>
    <col min="3329" max="3329" width="23.7109375" style="143" customWidth="1"/>
    <col min="3330" max="3330" width="15.5703125" style="143" customWidth="1"/>
    <col min="3331" max="3582" width="9.140625" style="143"/>
    <col min="3583" max="3583" width="45.140625" style="143" customWidth="1"/>
    <col min="3584" max="3584" width="24.140625" style="143" customWidth="1"/>
    <col min="3585" max="3585" width="23.7109375" style="143" customWidth="1"/>
    <col min="3586" max="3586" width="15.5703125" style="143" customWidth="1"/>
    <col min="3587" max="3838" width="9.140625" style="143"/>
    <col min="3839" max="3839" width="45.140625" style="143" customWidth="1"/>
    <col min="3840" max="3840" width="24.140625" style="143" customWidth="1"/>
    <col min="3841" max="3841" width="23.7109375" style="143" customWidth="1"/>
    <col min="3842" max="3842" width="15.5703125" style="143" customWidth="1"/>
    <col min="3843" max="4094" width="9.140625" style="143"/>
    <col min="4095" max="4095" width="45.140625" style="143" customWidth="1"/>
    <col min="4096" max="4096" width="24.140625" style="143" customWidth="1"/>
    <col min="4097" max="4097" width="23.7109375" style="143" customWidth="1"/>
    <col min="4098" max="4098" width="15.5703125" style="143" customWidth="1"/>
    <col min="4099" max="4350" width="9.140625" style="143"/>
    <col min="4351" max="4351" width="45.140625" style="143" customWidth="1"/>
    <col min="4352" max="4352" width="24.140625" style="143" customWidth="1"/>
    <col min="4353" max="4353" width="23.7109375" style="143" customWidth="1"/>
    <col min="4354" max="4354" width="15.5703125" style="143" customWidth="1"/>
    <col min="4355" max="4606" width="9.140625" style="143"/>
    <col min="4607" max="4607" width="45.140625" style="143" customWidth="1"/>
    <col min="4608" max="4608" width="24.140625" style="143" customWidth="1"/>
    <col min="4609" max="4609" width="23.7109375" style="143" customWidth="1"/>
    <col min="4610" max="4610" width="15.5703125" style="143" customWidth="1"/>
    <col min="4611" max="4862" width="9.140625" style="143"/>
    <col min="4863" max="4863" width="45.140625" style="143" customWidth="1"/>
    <col min="4864" max="4864" width="24.140625" style="143" customWidth="1"/>
    <col min="4865" max="4865" width="23.7109375" style="143" customWidth="1"/>
    <col min="4866" max="4866" width="15.5703125" style="143" customWidth="1"/>
    <col min="4867" max="5118" width="9.140625" style="143"/>
    <col min="5119" max="5119" width="45.140625" style="143" customWidth="1"/>
    <col min="5120" max="5120" width="24.140625" style="143" customWidth="1"/>
    <col min="5121" max="5121" width="23.7109375" style="143" customWidth="1"/>
    <col min="5122" max="5122" width="15.5703125" style="143" customWidth="1"/>
    <col min="5123" max="5374" width="9.140625" style="143"/>
    <col min="5375" max="5375" width="45.140625" style="143" customWidth="1"/>
    <col min="5376" max="5376" width="24.140625" style="143" customWidth="1"/>
    <col min="5377" max="5377" width="23.7109375" style="143" customWidth="1"/>
    <col min="5378" max="5378" width="15.5703125" style="143" customWidth="1"/>
    <col min="5379" max="5630" width="9.140625" style="143"/>
    <col min="5631" max="5631" width="45.140625" style="143" customWidth="1"/>
    <col min="5632" max="5632" width="24.140625" style="143" customWidth="1"/>
    <col min="5633" max="5633" width="23.7109375" style="143" customWidth="1"/>
    <col min="5634" max="5634" width="15.5703125" style="143" customWidth="1"/>
    <col min="5635" max="5886" width="9.140625" style="143"/>
    <col min="5887" max="5887" width="45.140625" style="143" customWidth="1"/>
    <col min="5888" max="5888" width="24.140625" style="143" customWidth="1"/>
    <col min="5889" max="5889" width="23.7109375" style="143" customWidth="1"/>
    <col min="5890" max="5890" width="15.5703125" style="143" customWidth="1"/>
    <col min="5891" max="6142" width="9.140625" style="143"/>
    <col min="6143" max="6143" width="45.140625" style="143" customWidth="1"/>
    <col min="6144" max="6144" width="24.140625" style="143" customWidth="1"/>
    <col min="6145" max="6145" width="23.7109375" style="143" customWidth="1"/>
    <col min="6146" max="6146" width="15.5703125" style="143" customWidth="1"/>
    <col min="6147" max="6398" width="9.140625" style="143"/>
    <col min="6399" max="6399" width="45.140625" style="143" customWidth="1"/>
    <col min="6400" max="6400" width="24.140625" style="143" customWidth="1"/>
    <col min="6401" max="6401" width="23.7109375" style="143" customWidth="1"/>
    <col min="6402" max="6402" width="15.5703125" style="143" customWidth="1"/>
    <col min="6403" max="6654" width="9.140625" style="143"/>
    <col min="6655" max="6655" width="45.140625" style="143" customWidth="1"/>
    <col min="6656" max="6656" width="24.140625" style="143" customWidth="1"/>
    <col min="6657" max="6657" width="23.7109375" style="143" customWidth="1"/>
    <col min="6658" max="6658" width="15.5703125" style="143" customWidth="1"/>
    <col min="6659" max="6910" width="9.140625" style="143"/>
    <col min="6911" max="6911" width="45.140625" style="143" customWidth="1"/>
    <col min="6912" max="6912" width="24.140625" style="143" customWidth="1"/>
    <col min="6913" max="6913" width="23.7109375" style="143" customWidth="1"/>
    <col min="6914" max="6914" width="15.5703125" style="143" customWidth="1"/>
    <col min="6915" max="7166" width="9.140625" style="143"/>
    <col min="7167" max="7167" width="45.140625" style="143" customWidth="1"/>
    <col min="7168" max="7168" width="24.140625" style="143" customWidth="1"/>
    <col min="7169" max="7169" width="23.7109375" style="143" customWidth="1"/>
    <col min="7170" max="7170" width="15.5703125" style="143" customWidth="1"/>
    <col min="7171" max="7422" width="9.140625" style="143"/>
    <col min="7423" max="7423" width="45.140625" style="143" customWidth="1"/>
    <col min="7424" max="7424" width="24.140625" style="143" customWidth="1"/>
    <col min="7425" max="7425" width="23.7109375" style="143" customWidth="1"/>
    <col min="7426" max="7426" width="15.5703125" style="143" customWidth="1"/>
    <col min="7427" max="7678" width="9.140625" style="143"/>
    <col min="7679" max="7679" width="45.140625" style="143" customWidth="1"/>
    <col min="7680" max="7680" width="24.140625" style="143" customWidth="1"/>
    <col min="7681" max="7681" width="23.7109375" style="143" customWidth="1"/>
    <col min="7682" max="7682" width="15.5703125" style="143" customWidth="1"/>
    <col min="7683" max="7934" width="9.140625" style="143"/>
    <col min="7935" max="7935" width="45.140625" style="143" customWidth="1"/>
    <col min="7936" max="7936" width="24.140625" style="143" customWidth="1"/>
    <col min="7937" max="7937" width="23.7109375" style="143" customWidth="1"/>
    <col min="7938" max="7938" width="15.5703125" style="143" customWidth="1"/>
    <col min="7939" max="8190" width="9.140625" style="143"/>
    <col min="8191" max="8191" width="45.140625" style="143" customWidth="1"/>
    <col min="8192" max="8192" width="24.140625" style="143" customWidth="1"/>
    <col min="8193" max="8193" width="23.7109375" style="143" customWidth="1"/>
    <col min="8194" max="8194" width="15.5703125" style="143" customWidth="1"/>
    <col min="8195" max="8446" width="9.140625" style="143"/>
    <col min="8447" max="8447" width="45.140625" style="143" customWidth="1"/>
    <col min="8448" max="8448" width="24.140625" style="143" customWidth="1"/>
    <col min="8449" max="8449" width="23.7109375" style="143" customWidth="1"/>
    <col min="8450" max="8450" width="15.5703125" style="143" customWidth="1"/>
    <col min="8451" max="8702" width="9.140625" style="143"/>
    <col min="8703" max="8703" width="45.140625" style="143" customWidth="1"/>
    <col min="8704" max="8704" width="24.140625" style="143" customWidth="1"/>
    <col min="8705" max="8705" width="23.7109375" style="143" customWidth="1"/>
    <col min="8706" max="8706" width="15.5703125" style="143" customWidth="1"/>
    <col min="8707" max="8958" width="9.140625" style="143"/>
    <col min="8959" max="8959" width="45.140625" style="143" customWidth="1"/>
    <col min="8960" max="8960" width="24.140625" style="143" customWidth="1"/>
    <col min="8961" max="8961" width="23.7109375" style="143" customWidth="1"/>
    <col min="8962" max="8962" width="15.5703125" style="143" customWidth="1"/>
    <col min="8963" max="9214" width="9.140625" style="143"/>
    <col min="9215" max="9215" width="45.140625" style="143" customWidth="1"/>
    <col min="9216" max="9216" width="24.140625" style="143" customWidth="1"/>
    <col min="9217" max="9217" width="23.7109375" style="143" customWidth="1"/>
    <col min="9218" max="9218" width="15.5703125" style="143" customWidth="1"/>
    <col min="9219" max="9470" width="9.140625" style="143"/>
    <col min="9471" max="9471" width="45.140625" style="143" customWidth="1"/>
    <col min="9472" max="9472" width="24.140625" style="143" customWidth="1"/>
    <col min="9473" max="9473" width="23.7109375" style="143" customWidth="1"/>
    <col min="9474" max="9474" width="15.5703125" style="143" customWidth="1"/>
    <col min="9475" max="9726" width="9.140625" style="143"/>
    <col min="9727" max="9727" width="45.140625" style="143" customWidth="1"/>
    <col min="9728" max="9728" width="24.140625" style="143" customWidth="1"/>
    <col min="9729" max="9729" width="23.7109375" style="143" customWidth="1"/>
    <col min="9730" max="9730" width="15.5703125" style="143" customWidth="1"/>
    <col min="9731" max="9982" width="9.140625" style="143"/>
    <col min="9983" max="9983" width="45.140625" style="143" customWidth="1"/>
    <col min="9984" max="9984" width="24.140625" style="143" customWidth="1"/>
    <col min="9985" max="9985" width="23.7109375" style="143" customWidth="1"/>
    <col min="9986" max="9986" width="15.5703125" style="143" customWidth="1"/>
    <col min="9987" max="10238" width="9.140625" style="143"/>
    <col min="10239" max="10239" width="45.140625" style="143" customWidth="1"/>
    <col min="10240" max="10240" width="24.140625" style="143" customWidth="1"/>
    <col min="10241" max="10241" width="23.7109375" style="143" customWidth="1"/>
    <col min="10242" max="10242" width="15.5703125" style="143" customWidth="1"/>
    <col min="10243" max="10494" width="9.140625" style="143"/>
    <col min="10495" max="10495" width="45.140625" style="143" customWidth="1"/>
    <col min="10496" max="10496" width="24.140625" style="143" customWidth="1"/>
    <col min="10497" max="10497" width="23.7109375" style="143" customWidth="1"/>
    <col min="10498" max="10498" width="15.5703125" style="143" customWidth="1"/>
    <col min="10499" max="10750" width="9.140625" style="143"/>
    <col min="10751" max="10751" width="45.140625" style="143" customWidth="1"/>
    <col min="10752" max="10752" width="24.140625" style="143" customWidth="1"/>
    <col min="10753" max="10753" width="23.7109375" style="143" customWidth="1"/>
    <col min="10754" max="10754" width="15.5703125" style="143" customWidth="1"/>
    <col min="10755" max="11006" width="9.140625" style="143"/>
    <col min="11007" max="11007" width="45.140625" style="143" customWidth="1"/>
    <col min="11008" max="11008" width="24.140625" style="143" customWidth="1"/>
    <col min="11009" max="11009" width="23.7109375" style="143" customWidth="1"/>
    <col min="11010" max="11010" width="15.5703125" style="143" customWidth="1"/>
    <col min="11011" max="11262" width="9.140625" style="143"/>
    <col min="11263" max="11263" width="45.140625" style="143" customWidth="1"/>
    <col min="11264" max="11264" width="24.140625" style="143" customWidth="1"/>
    <col min="11265" max="11265" width="23.7109375" style="143" customWidth="1"/>
    <col min="11266" max="11266" width="15.5703125" style="143" customWidth="1"/>
    <col min="11267" max="11518" width="9.140625" style="143"/>
    <col min="11519" max="11519" width="45.140625" style="143" customWidth="1"/>
    <col min="11520" max="11520" width="24.140625" style="143" customWidth="1"/>
    <col min="11521" max="11521" width="23.7109375" style="143" customWidth="1"/>
    <col min="11522" max="11522" width="15.5703125" style="143" customWidth="1"/>
    <col min="11523" max="11774" width="9.140625" style="143"/>
    <col min="11775" max="11775" width="45.140625" style="143" customWidth="1"/>
    <col min="11776" max="11776" width="24.140625" style="143" customWidth="1"/>
    <col min="11777" max="11777" width="23.7109375" style="143" customWidth="1"/>
    <col min="11778" max="11778" width="15.5703125" style="143" customWidth="1"/>
    <col min="11779" max="12030" width="9.140625" style="143"/>
    <col min="12031" max="12031" width="45.140625" style="143" customWidth="1"/>
    <col min="12032" max="12032" width="24.140625" style="143" customWidth="1"/>
    <col min="12033" max="12033" width="23.7109375" style="143" customWidth="1"/>
    <col min="12034" max="12034" width="15.5703125" style="143" customWidth="1"/>
    <col min="12035" max="12286" width="9.140625" style="143"/>
    <col min="12287" max="12287" width="45.140625" style="143" customWidth="1"/>
    <col min="12288" max="12288" width="24.140625" style="143" customWidth="1"/>
    <col min="12289" max="12289" width="23.7109375" style="143" customWidth="1"/>
    <col min="12290" max="12290" width="15.5703125" style="143" customWidth="1"/>
    <col min="12291" max="12542" width="9.140625" style="143"/>
    <col min="12543" max="12543" width="45.140625" style="143" customWidth="1"/>
    <col min="12544" max="12544" width="24.140625" style="143" customWidth="1"/>
    <col min="12545" max="12545" width="23.7109375" style="143" customWidth="1"/>
    <col min="12546" max="12546" width="15.5703125" style="143" customWidth="1"/>
    <col min="12547" max="12798" width="9.140625" style="143"/>
    <col min="12799" max="12799" width="45.140625" style="143" customWidth="1"/>
    <col min="12800" max="12800" width="24.140625" style="143" customWidth="1"/>
    <col min="12801" max="12801" width="23.7109375" style="143" customWidth="1"/>
    <col min="12802" max="12802" width="15.5703125" style="143" customWidth="1"/>
    <col min="12803" max="13054" width="9.140625" style="143"/>
    <col min="13055" max="13055" width="45.140625" style="143" customWidth="1"/>
    <col min="13056" max="13056" width="24.140625" style="143" customWidth="1"/>
    <col min="13057" max="13057" width="23.7109375" style="143" customWidth="1"/>
    <col min="13058" max="13058" width="15.5703125" style="143" customWidth="1"/>
    <col min="13059" max="13310" width="9.140625" style="143"/>
    <col min="13311" max="13311" width="45.140625" style="143" customWidth="1"/>
    <col min="13312" max="13312" width="24.140625" style="143" customWidth="1"/>
    <col min="13313" max="13313" width="23.7109375" style="143" customWidth="1"/>
    <col min="13314" max="13314" width="15.5703125" style="143" customWidth="1"/>
    <col min="13315" max="13566" width="9.140625" style="143"/>
    <col min="13567" max="13567" width="45.140625" style="143" customWidth="1"/>
    <col min="13568" max="13568" width="24.140625" style="143" customWidth="1"/>
    <col min="13569" max="13569" width="23.7109375" style="143" customWidth="1"/>
    <col min="13570" max="13570" width="15.5703125" style="143" customWidth="1"/>
    <col min="13571" max="13822" width="9.140625" style="143"/>
    <col min="13823" max="13823" width="45.140625" style="143" customWidth="1"/>
    <col min="13824" max="13824" width="24.140625" style="143" customWidth="1"/>
    <col min="13825" max="13825" width="23.7109375" style="143" customWidth="1"/>
    <col min="13826" max="13826" width="15.5703125" style="143" customWidth="1"/>
    <col min="13827" max="14078" width="9.140625" style="143"/>
    <col min="14079" max="14079" width="45.140625" style="143" customWidth="1"/>
    <col min="14080" max="14080" width="24.140625" style="143" customWidth="1"/>
    <col min="14081" max="14081" width="23.7109375" style="143" customWidth="1"/>
    <col min="14082" max="14082" width="15.5703125" style="143" customWidth="1"/>
    <col min="14083" max="14334" width="9.140625" style="143"/>
    <col min="14335" max="14335" width="45.140625" style="143" customWidth="1"/>
    <col min="14336" max="14336" width="24.140625" style="143" customWidth="1"/>
    <col min="14337" max="14337" width="23.7109375" style="143" customWidth="1"/>
    <col min="14338" max="14338" width="15.5703125" style="143" customWidth="1"/>
    <col min="14339" max="14590" width="9.140625" style="143"/>
    <col min="14591" max="14591" width="45.140625" style="143" customWidth="1"/>
    <col min="14592" max="14592" width="24.140625" style="143" customWidth="1"/>
    <col min="14593" max="14593" width="23.7109375" style="143" customWidth="1"/>
    <col min="14594" max="14594" width="15.5703125" style="143" customWidth="1"/>
    <col min="14595" max="14846" width="9.140625" style="143"/>
    <col min="14847" max="14847" width="45.140625" style="143" customWidth="1"/>
    <col min="14848" max="14848" width="24.140625" style="143" customWidth="1"/>
    <col min="14849" max="14849" width="23.7109375" style="143" customWidth="1"/>
    <col min="14850" max="14850" width="15.5703125" style="143" customWidth="1"/>
    <col min="14851" max="15102" width="9.140625" style="143"/>
    <col min="15103" max="15103" width="45.140625" style="143" customWidth="1"/>
    <col min="15104" max="15104" width="24.140625" style="143" customWidth="1"/>
    <col min="15105" max="15105" width="23.7109375" style="143" customWidth="1"/>
    <col min="15106" max="15106" width="15.5703125" style="143" customWidth="1"/>
    <col min="15107" max="15358" width="9.140625" style="143"/>
    <col min="15359" max="15359" width="45.140625" style="143" customWidth="1"/>
    <col min="15360" max="15360" width="24.140625" style="143" customWidth="1"/>
    <col min="15361" max="15361" width="23.7109375" style="143" customWidth="1"/>
    <col min="15362" max="15362" width="15.5703125" style="143" customWidth="1"/>
    <col min="15363" max="15614" width="9.140625" style="143"/>
    <col min="15615" max="15615" width="45.140625" style="143" customWidth="1"/>
    <col min="15616" max="15616" width="24.140625" style="143" customWidth="1"/>
    <col min="15617" max="15617" width="23.7109375" style="143" customWidth="1"/>
    <col min="15618" max="15618" width="15.5703125" style="143" customWidth="1"/>
    <col min="15619" max="15870" width="9.140625" style="143"/>
    <col min="15871" max="15871" width="45.140625" style="143" customWidth="1"/>
    <col min="15872" max="15872" width="24.140625" style="143" customWidth="1"/>
    <col min="15873" max="15873" width="23.7109375" style="143" customWidth="1"/>
    <col min="15874" max="15874" width="15.5703125" style="143" customWidth="1"/>
    <col min="15875" max="16126" width="9.140625" style="143"/>
    <col min="16127" max="16127" width="45.140625" style="143" customWidth="1"/>
    <col min="16128" max="16128" width="24.140625" style="143" customWidth="1"/>
    <col min="16129" max="16129" width="23.7109375" style="143" customWidth="1"/>
    <col min="16130" max="16130" width="15.5703125" style="143" customWidth="1"/>
    <col min="16131" max="16384" width="9.140625" style="143"/>
  </cols>
  <sheetData>
    <row r="1" spans="1:8" x14ac:dyDescent="0.15">
      <c r="A1" s="621" t="s">
        <v>234</v>
      </c>
      <c r="B1" s="621"/>
      <c r="C1" s="621"/>
      <c r="D1" s="621"/>
      <c r="E1" s="621"/>
      <c r="F1" s="431"/>
    </row>
    <row r="2" spans="1:8" x14ac:dyDescent="0.15">
      <c r="B2" s="431"/>
      <c r="C2" s="431"/>
      <c r="D2" s="145"/>
      <c r="E2" s="145"/>
      <c r="F2" s="145"/>
    </row>
    <row r="3" spans="1:8" ht="21" customHeight="1" x14ac:dyDescent="0.15">
      <c r="A3" s="147" t="s">
        <v>95</v>
      </c>
    </row>
    <row r="4" spans="1:8" ht="18" customHeight="1" x14ac:dyDescent="0.15">
      <c r="A4" s="616" t="s">
        <v>69</v>
      </c>
      <c r="B4" s="617"/>
      <c r="C4" s="618"/>
      <c r="D4" s="148" t="s">
        <v>91</v>
      </c>
      <c r="E4" s="148" t="s">
        <v>70</v>
      </c>
      <c r="F4" s="440"/>
    </row>
    <row r="5" spans="1:8" ht="18" customHeight="1" x14ac:dyDescent="0.15">
      <c r="A5" s="441" t="s">
        <v>65</v>
      </c>
      <c r="B5" s="653" t="s">
        <v>71</v>
      </c>
      <c r="C5" s="654"/>
      <c r="D5" s="442">
        <v>5280000</v>
      </c>
      <c r="E5" s="443"/>
      <c r="F5" s="444" t="s">
        <v>264</v>
      </c>
    </row>
    <row r="6" spans="1:8" ht="17.25" customHeight="1" x14ac:dyDescent="0.15">
      <c r="A6" s="655" t="s">
        <v>86</v>
      </c>
      <c r="B6" s="656" t="s">
        <v>90</v>
      </c>
      <c r="C6" s="657"/>
      <c r="D6" s="445">
        <v>215445</v>
      </c>
      <c r="E6" s="446"/>
      <c r="F6" s="444"/>
    </row>
    <row r="7" spans="1:8" ht="18" customHeight="1" x14ac:dyDescent="0.15">
      <c r="A7" s="655"/>
      <c r="B7" s="658" t="s">
        <v>72</v>
      </c>
      <c r="C7" s="659"/>
      <c r="D7" s="447">
        <v>20000</v>
      </c>
      <c r="E7" s="448" t="s">
        <v>132</v>
      </c>
      <c r="F7" s="444" t="s">
        <v>264</v>
      </c>
    </row>
    <row r="8" spans="1:8" ht="18" customHeight="1" x14ac:dyDescent="0.15">
      <c r="A8" s="655" t="s">
        <v>87</v>
      </c>
      <c r="B8" s="658" t="s">
        <v>88</v>
      </c>
      <c r="C8" s="659"/>
      <c r="D8" s="447">
        <v>10000</v>
      </c>
      <c r="E8" s="448"/>
      <c r="F8" s="444" t="s">
        <v>264</v>
      </c>
    </row>
    <row r="9" spans="1:8" ht="18" customHeight="1" x14ac:dyDescent="0.15">
      <c r="A9" s="655"/>
      <c r="B9" s="660" t="s">
        <v>262</v>
      </c>
      <c r="C9" s="661"/>
      <c r="D9" s="445">
        <v>55110</v>
      </c>
      <c r="E9" s="446"/>
      <c r="F9" s="444"/>
    </row>
    <row r="10" spans="1:8" ht="18" customHeight="1" thickBot="1" x14ac:dyDescent="0.2">
      <c r="A10" s="655"/>
      <c r="B10" s="434"/>
      <c r="C10" s="435"/>
      <c r="D10" s="449"/>
      <c r="E10" s="175"/>
      <c r="F10" s="444"/>
    </row>
    <row r="11" spans="1:8" ht="18" customHeight="1" thickBot="1" x14ac:dyDescent="0.2">
      <c r="A11" s="655"/>
      <c r="B11" s="662"/>
      <c r="C11" s="663"/>
      <c r="D11" s="449"/>
      <c r="E11" s="175"/>
      <c r="F11" s="444"/>
      <c r="G11" s="450" t="s">
        <v>96</v>
      </c>
      <c r="H11" s="451" t="s">
        <v>152</v>
      </c>
    </row>
    <row r="12" spans="1:8" ht="18" customHeight="1" thickBot="1" x14ac:dyDescent="0.2">
      <c r="A12" s="616" t="s">
        <v>73</v>
      </c>
      <c r="B12" s="617"/>
      <c r="C12" s="618"/>
      <c r="D12" s="452">
        <f>SUM(D5:D11)</f>
        <v>5580555</v>
      </c>
      <c r="E12" s="148"/>
      <c r="F12" s="440"/>
      <c r="G12" s="453" t="str">
        <f>IF(D12=D35,"ＯＫ","不一致です")</f>
        <v>ＯＫ</v>
      </c>
      <c r="H12" s="439">
        <f>D5+D7+D8</f>
        <v>5310000</v>
      </c>
    </row>
    <row r="13" spans="1:8" ht="18" customHeight="1" x14ac:dyDescent="0.15">
      <c r="B13" s="156"/>
      <c r="C13" s="156"/>
      <c r="D13" s="454"/>
      <c r="E13" s="156"/>
      <c r="F13" s="156"/>
      <c r="H13" s="455" t="s">
        <v>260</v>
      </c>
    </row>
    <row r="14" spans="1:8" ht="21" customHeight="1" x14ac:dyDescent="0.15">
      <c r="A14" s="158" t="s">
        <v>153</v>
      </c>
      <c r="D14" s="158"/>
      <c r="E14" s="158"/>
      <c r="F14" s="456"/>
    </row>
    <row r="15" spans="1:8" ht="18" customHeight="1" x14ac:dyDescent="0.15">
      <c r="A15" s="616" t="s">
        <v>69</v>
      </c>
      <c r="B15" s="617"/>
      <c r="C15" s="618"/>
      <c r="D15" s="148" t="s">
        <v>91</v>
      </c>
      <c r="E15" s="148" t="s">
        <v>70</v>
      </c>
      <c r="F15" s="440"/>
    </row>
    <row r="16" spans="1:8" ht="18" customHeight="1" x14ac:dyDescent="0.15">
      <c r="A16" s="648" t="s">
        <v>66</v>
      </c>
      <c r="B16" s="160" t="s">
        <v>74</v>
      </c>
      <c r="C16" s="160"/>
      <c r="D16" s="457">
        <v>4000000</v>
      </c>
      <c r="E16" s="435"/>
      <c r="F16" s="444"/>
    </row>
    <row r="17" spans="1:6" ht="18" customHeight="1" x14ac:dyDescent="0.15">
      <c r="A17" s="648"/>
      <c r="B17" s="164" t="s">
        <v>75</v>
      </c>
      <c r="C17" s="164"/>
      <c r="D17" s="458">
        <v>1265555</v>
      </c>
      <c r="E17" s="459"/>
      <c r="F17" s="444"/>
    </row>
    <row r="18" spans="1:6" ht="18" customHeight="1" x14ac:dyDescent="0.15">
      <c r="A18" s="648"/>
      <c r="B18" s="648"/>
      <c r="C18" s="648"/>
      <c r="D18" s="458"/>
      <c r="E18" s="459"/>
      <c r="F18" s="444"/>
    </row>
    <row r="19" spans="1:6" ht="18" customHeight="1" x14ac:dyDescent="0.15">
      <c r="A19" s="648"/>
      <c r="B19" s="648"/>
      <c r="C19" s="648"/>
      <c r="D19" s="458"/>
      <c r="E19" s="459"/>
      <c r="F19" s="444"/>
    </row>
    <row r="20" spans="1:6" ht="18" customHeight="1" x14ac:dyDescent="0.15">
      <c r="A20" s="648"/>
      <c r="B20" s="649"/>
      <c r="C20" s="650"/>
      <c r="D20" s="460"/>
      <c r="E20" s="459"/>
      <c r="F20" s="444"/>
    </row>
    <row r="21" spans="1:6" ht="18" customHeight="1" x14ac:dyDescent="0.15">
      <c r="A21" s="651" t="s">
        <v>67</v>
      </c>
      <c r="B21" s="646" t="s">
        <v>76</v>
      </c>
      <c r="C21" s="647"/>
      <c r="D21" s="461">
        <v>200000</v>
      </c>
      <c r="E21" s="459"/>
      <c r="F21" s="444"/>
    </row>
    <row r="22" spans="1:6" ht="18" customHeight="1" x14ac:dyDescent="0.15">
      <c r="A22" s="648"/>
      <c r="B22" s="646" t="s">
        <v>77</v>
      </c>
      <c r="C22" s="647"/>
      <c r="D22" s="458">
        <v>5000</v>
      </c>
      <c r="E22" s="459"/>
      <c r="F22" s="444"/>
    </row>
    <row r="23" spans="1:6" ht="18" customHeight="1" x14ac:dyDescent="0.15">
      <c r="A23" s="648"/>
      <c r="B23" s="646" t="s">
        <v>78</v>
      </c>
      <c r="C23" s="647"/>
      <c r="D23" s="458">
        <v>15000</v>
      </c>
      <c r="E23" s="459"/>
      <c r="F23" s="444"/>
    </row>
    <row r="24" spans="1:6" ht="18" customHeight="1" x14ac:dyDescent="0.15">
      <c r="A24" s="648"/>
      <c r="B24" s="646" t="s">
        <v>79</v>
      </c>
      <c r="C24" s="647"/>
      <c r="D24" s="458">
        <v>3000</v>
      </c>
      <c r="E24" s="459"/>
      <c r="F24" s="444"/>
    </row>
    <row r="25" spans="1:6" ht="18" customHeight="1" x14ac:dyDescent="0.15">
      <c r="A25" s="648"/>
      <c r="B25" s="646" t="s">
        <v>80</v>
      </c>
      <c r="C25" s="647"/>
      <c r="D25" s="458">
        <v>80000</v>
      </c>
      <c r="E25" s="459"/>
      <c r="F25" s="444"/>
    </row>
    <row r="26" spans="1:6" ht="18" customHeight="1" x14ac:dyDescent="0.15">
      <c r="A26" s="648"/>
      <c r="B26" s="646" t="s">
        <v>81</v>
      </c>
      <c r="C26" s="647"/>
      <c r="D26" s="458">
        <v>2000</v>
      </c>
      <c r="E26" s="459"/>
      <c r="F26" s="444"/>
    </row>
    <row r="27" spans="1:6" ht="18" customHeight="1" x14ac:dyDescent="0.15">
      <c r="A27" s="648"/>
      <c r="B27" s="646" t="s">
        <v>82</v>
      </c>
      <c r="C27" s="647"/>
      <c r="D27" s="458">
        <v>10000</v>
      </c>
      <c r="E27" s="459"/>
      <c r="F27" s="444"/>
    </row>
    <row r="28" spans="1:6" ht="18" customHeight="1" x14ac:dyDescent="0.15">
      <c r="A28" s="648"/>
      <c r="B28" s="646" t="s">
        <v>83</v>
      </c>
      <c r="C28" s="647"/>
      <c r="D28" s="462"/>
      <c r="E28" s="459"/>
      <c r="F28" s="444"/>
    </row>
    <row r="29" spans="1:6" ht="18" customHeight="1" x14ac:dyDescent="0.15">
      <c r="A29" s="648"/>
      <c r="B29" s="646" t="s">
        <v>84</v>
      </c>
      <c r="C29" s="647"/>
      <c r="D29" s="462"/>
      <c r="E29" s="459"/>
      <c r="F29" s="444"/>
    </row>
    <row r="30" spans="1:6" ht="18" customHeight="1" x14ac:dyDescent="0.15">
      <c r="A30" s="648"/>
      <c r="B30" s="463"/>
      <c r="C30" s="464"/>
      <c r="D30" s="462"/>
      <c r="E30" s="459"/>
      <c r="F30" s="444"/>
    </row>
    <row r="31" spans="1:6" ht="18" customHeight="1" x14ac:dyDescent="0.15">
      <c r="A31" s="648"/>
      <c r="B31" s="463"/>
      <c r="C31" s="464"/>
      <c r="D31" s="462"/>
      <c r="E31" s="459"/>
      <c r="F31" s="444"/>
    </row>
    <row r="32" spans="1:6" ht="18" customHeight="1" x14ac:dyDescent="0.15">
      <c r="A32" s="648"/>
      <c r="B32" s="646"/>
      <c r="C32" s="647"/>
      <c r="D32" s="175"/>
      <c r="E32" s="459"/>
      <c r="F32" s="444"/>
    </row>
    <row r="33" spans="1:7" ht="18" customHeight="1" x14ac:dyDescent="0.15">
      <c r="A33" s="648"/>
      <c r="B33" s="646"/>
      <c r="C33" s="647"/>
      <c r="D33" s="175"/>
      <c r="E33" s="459"/>
      <c r="F33" s="444"/>
    </row>
    <row r="34" spans="1:7" ht="18" customHeight="1" x14ac:dyDescent="0.15">
      <c r="A34" s="652"/>
      <c r="B34" s="644"/>
      <c r="C34" s="645"/>
      <c r="D34" s="175"/>
      <c r="E34" s="465"/>
      <c r="F34" s="444"/>
    </row>
    <row r="35" spans="1:7" ht="18" customHeight="1" x14ac:dyDescent="0.15">
      <c r="A35" s="632" t="s">
        <v>89</v>
      </c>
      <c r="B35" s="633"/>
      <c r="C35" s="634"/>
      <c r="D35" s="466">
        <f>SUM(D16:D34)</f>
        <v>5580555</v>
      </c>
      <c r="E35" s="175"/>
      <c r="F35" s="444"/>
    </row>
    <row r="36" spans="1:7" ht="15" customHeight="1" x14ac:dyDescent="0.15">
      <c r="B36" s="147"/>
      <c r="C36" s="147"/>
    </row>
    <row r="37" spans="1:7" x14ac:dyDescent="0.15">
      <c r="B37" s="176" t="s">
        <v>85</v>
      </c>
      <c r="C37" s="147"/>
      <c r="D37" s="176"/>
      <c r="E37" s="176"/>
      <c r="F37" s="176"/>
      <c r="G37" s="176"/>
    </row>
    <row r="38" spans="1:7" ht="15" customHeight="1" x14ac:dyDescent="0.15">
      <c r="B38" s="178"/>
      <c r="C38" s="178"/>
      <c r="D38" s="147"/>
      <c r="E38" s="147"/>
      <c r="F38" s="147"/>
    </row>
    <row r="39" spans="1:7" ht="15" customHeight="1" x14ac:dyDescent="0.15">
      <c r="B39" s="180"/>
      <c r="C39" s="180" t="s">
        <v>92</v>
      </c>
      <c r="D39" s="176"/>
      <c r="E39" s="176"/>
      <c r="F39" s="176"/>
    </row>
    <row r="40" spans="1:7" ht="15" customHeight="1" x14ac:dyDescent="0.15">
      <c r="A40" s="178"/>
      <c r="B40" s="178"/>
      <c r="C40" s="178"/>
      <c r="D40" s="176"/>
      <c r="E40" s="176"/>
      <c r="F40" s="176"/>
    </row>
    <row r="41" spans="1:7" ht="24.75" customHeight="1" x14ac:dyDescent="0.15">
      <c r="B41" s="181"/>
      <c r="C41" s="182" t="s">
        <v>93</v>
      </c>
      <c r="D41" s="635">
        <f>申請書!G10</f>
        <v>0</v>
      </c>
      <c r="E41" s="635"/>
      <c r="F41" s="467"/>
    </row>
    <row r="42" spans="1:7" ht="24.75" customHeight="1" x14ac:dyDescent="0.15">
      <c r="B42" s="181"/>
      <c r="C42" s="182" t="s">
        <v>94</v>
      </c>
      <c r="D42" s="636">
        <f>申請書!G12</f>
        <v>0</v>
      </c>
      <c r="E42" s="636"/>
      <c r="F42" s="467"/>
    </row>
    <row r="43" spans="1:7" x14ac:dyDescent="0.15">
      <c r="B43" s="627"/>
      <c r="C43" s="627"/>
      <c r="D43" s="627"/>
      <c r="E43" s="627"/>
      <c r="F43" s="147"/>
    </row>
  </sheetData>
  <sheetProtection sheet="1" objects="1" scenarios="1" selectLockedCells="1"/>
  <mergeCells count="33">
    <mergeCell ref="A15:C15"/>
    <mergeCell ref="A1:E1"/>
    <mergeCell ref="A4:C4"/>
    <mergeCell ref="B5:C5"/>
    <mergeCell ref="A6:A7"/>
    <mergeCell ref="B6:C6"/>
    <mergeCell ref="B7:C7"/>
    <mergeCell ref="A8:A11"/>
    <mergeCell ref="B8:C8"/>
    <mergeCell ref="B9:C9"/>
    <mergeCell ref="B11:C11"/>
    <mergeCell ref="A12:C12"/>
    <mergeCell ref="B33:C33"/>
    <mergeCell ref="A16:A20"/>
    <mergeCell ref="B18:C18"/>
    <mergeCell ref="B19:C19"/>
    <mergeCell ref="B20:C20"/>
    <mergeCell ref="A21:A34"/>
    <mergeCell ref="B21:C21"/>
    <mergeCell ref="B22:C22"/>
    <mergeCell ref="B23:C23"/>
    <mergeCell ref="B24:C24"/>
    <mergeCell ref="B25:C25"/>
    <mergeCell ref="B26:C26"/>
    <mergeCell ref="B27:C27"/>
    <mergeCell ref="B28:C28"/>
    <mergeCell ref="B29:C29"/>
    <mergeCell ref="B32:C32"/>
    <mergeCell ref="B34:C34"/>
    <mergeCell ref="A35:C35"/>
    <mergeCell ref="D41:E41"/>
    <mergeCell ref="D42:E42"/>
    <mergeCell ref="B43:E43"/>
  </mergeCells>
  <phoneticPr fontId="3"/>
  <conditionalFormatting sqref="D41:E41">
    <cfRule type="expression" dxfId="41" priority="2">
      <formula>$D$41=0</formula>
    </cfRule>
  </conditionalFormatting>
  <conditionalFormatting sqref="D42:E42">
    <cfRule type="expression" dxfId="40" priority="1">
      <formula>$D$42=0</formula>
    </cfRule>
  </conditionalFormatting>
  <printOptions horizontalCentered="1"/>
  <pageMargins left="0.78740157480314965" right="0.78740157480314965" top="0.55118110236220474" bottom="0.55118110236220474" header="0.31496062992125984" footer="0.31496062992125984"/>
  <pageSetup paperSize="9" scale="97" fitToHeight="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13</vt:i4>
      </vt:variant>
    </vt:vector>
  </HeadingPairs>
  <TitlesOfParts>
    <vt:vector size="29" baseType="lpstr">
      <vt:lpstr>手順</vt:lpstr>
      <vt:lpstr>申請書</vt:lpstr>
      <vt:lpstr>申請書(記載例）</vt:lpstr>
      <vt:lpstr>所要額調書</vt:lpstr>
      <vt:lpstr>所要額調書 (記載例)</vt:lpstr>
      <vt:lpstr>利用者毎</vt:lpstr>
      <vt:lpstr>利用者毎(記載例)</vt:lpstr>
      <vt:lpstr>予算書</vt:lpstr>
      <vt:lpstr>予算書(記載例)</vt:lpstr>
      <vt:lpstr>誓約書</vt:lpstr>
      <vt:lpstr>申請書（関数無）</vt:lpstr>
      <vt:lpstr>所要額調書(関数無）</vt:lpstr>
      <vt:lpstr>利用者毎(関数無)</vt:lpstr>
      <vt:lpstr>予算書(関数無）</vt:lpstr>
      <vt:lpstr>誓約書 （関数無）</vt:lpstr>
      <vt:lpstr>区分 (2)</vt:lpstr>
      <vt:lpstr>'所要額調書(関数無）'!Print_Area</vt:lpstr>
      <vt:lpstr>申請書!Print_Area</vt:lpstr>
      <vt:lpstr>予算書!Print_Area</vt:lpstr>
      <vt:lpstr>'予算書(記載例)'!Print_Area</vt:lpstr>
      <vt:lpstr>利用者毎!Print_Area</vt:lpstr>
      <vt:lpstr>'利用者毎(関数無)'!Print_Area</vt:lpstr>
      <vt:lpstr>'利用者毎(記載例)'!Print_Area</vt:lpstr>
      <vt:lpstr>'所要額調書 (記載例)'!調書10人まで</vt:lpstr>
      <vt:lpstr>'所要額調書(関数無）'!調書10人まで</vt:lpstr>
      <vt:lpstr>調書10人まで</vt:lpstr>
      <vt:lpstr>'所要額調書 (記載例)'!調書11人以上</vt:lpstr>
      <vt:lpstr>'所要額調書(関数無）'!調書11人以上</vt:lpstr>
      <vt:lpstr>調書11人以上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2026-08-26T10:20:18Z</cp:lastPrinted>
  <dcterms:created xsi:type="dcterms:W3CDTF">2025-06-16T08:11:24Z</dcterms:created>
  <dcterms:modified xsi:type="dcterms:W3CDTF">2026-09-01T11:00:24Z</dcterms:modified>
</cp:coreProperties>
</file>