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Dstfs02\01170_市町村課$\01_所属全体フォルダ\6理財班\41-公営企業\★R05\06_経営比較分析表\03_公営企業に係る経営比較分析表（令和４年度決算）の分析等について（依頼）\03_回答文(団体→県)\99_検収作業中\下水道\03_回答\46_175_法適_農集\"/>
    </mc:Choice>
  </mc:AlternateContent>
  <xr:revisionPtr revIDLastSave="0" documentId="13_ncr:1_{61BC5EE2-0923-446E-B026-E74E3D220173}" xr6:coauthVersionLast="47" xr6:coauthVersionMax="47" xr10:uidLastSave="{00000000-0000-0000-0000-000000000000}"/>
  <workbookProtection workbookAlgorithmName="SHA-512" workbookHashValue="1MH6IDDnOsDwwyKUE/PfScAuFocmEscWLjFKupesDuJiOkQmvwHDKMly01dPs8u08aydANWSJqowwvrNUgIg9Q==" workbookSaltValue="947BK1qQ6J82feaKBN4vuw==" workbookSpinCount="100000" lockStructure="1"/>
  <bookViews>
    <workbookView xWindow="14295" yWindow="0" windowWidth="14610" windowHeight="1558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AL10" i="4" s="1"/>
  <c r="U6" i="5"/>
  <c r="T6" i="5"/>
  <c r="S6" i="5"/>
  <c r="AL8" i="4" s="1"/>
  <c r="R6" i="5"/>
  <c r="Q6" i="5"/>
  <c r="P6" i="5"/>
  <c r="O6" i="5"/>
  <c r="N6" i="5"/>
  <c r="B10" i="4" s="1"/>
  <c r="M6" i="5"/>
  <c r="L6" i="5"/>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H85" i="4"/>
  <c r="G85" i="4"/>
  <c r="BB10" i="4"/>
  <c r="AT10" i="4"/>
  <c r="AD10" i="4"/>
  <c r="W10" i="4"/>
  <c r="P10" i="4"/>
  <c r="I10" i="4"/>
  <c r="BB8" i="4"/>
  <c r="AT8" i="4"/>
  <c r="AD8" i="4"/>
  <c r="W8" i="4"/>
  <c r="B8" i="4"/>
  <c r="B6" i="4"/>
</calcChain>
</file>

<file path=xl/sharedStrings.xml><?xml version="1.0" encoding="utf-8"?>
<sst xmlns="http://schemas.openxmlformats.org/spreadsheetml/2006/main" count="275" uniqueCount="117">
  <si>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</si>
  <si>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</si>
  <si>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</si>
  <si>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</si>
  <si>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</si>
  <si>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</si>
  <si>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</si>
  <si>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</si>
  <si>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</si>
  <si>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</si>
  <si>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</si>
  <si>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</si>
  <si>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</si>
  <si>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</si>
  <si>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</si>
  <si>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</si>
  <si>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</si>
  <si>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</si>
  <si>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</si>
  <si>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</si>
  <si>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</si>
  <si>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</si>
  <si>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</si>
  <si>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</si>
  <si>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</si>
  <si>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</si>
  <si>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</si>
  <si>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</si>
  <si>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</si>
  <si>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</si>
  <si>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</si>
  <si>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</si>
  <si>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</si>
  <si>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</si>
  <si>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</si>
  <si>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</si>
  <si>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</si>
  <si>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</si>
  <si>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</si>
  <si>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</si>
  <si>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</si>
  <si>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</si>
  <si>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</si>
  <si>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</si>
  <si>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</si>
  <si>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</si>
  <si>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</si>
  <si>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</si>
  <si>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</si>
  <si>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</si>
  <si>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</si>
  <si>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</si>
  <si>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</si>
  <si>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</si>
  <si>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</si>
  <si>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</si>
  <si>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</si>
  <si>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</si>
  <si>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</si>
  <si>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</si>
  <si>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</si>
  <si>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</si>
  <si>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</si>
  <si>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</si>
  <si>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</si>
  <si>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</si>
  <si>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</si>
  <si>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</si>
  <si>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</si>
  <si>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</si>
  <si>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</si>
  <si>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</si>
  <si>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</si>
  <si>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</si>
  <si>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</si>
  <si>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</si>
  <si>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</si>
  <si>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</si>
  <si>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</si>
  <si>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</si>
  <si>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</si>
  <si>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</si>
  <si>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</si>
  <si>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</si>
  <si>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</si>
  <si>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</si>
  <si>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</si>
  <si>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</si>
  <si>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</si>
  <si>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</si>
  <si>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</si>
  <si>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</si>
  <si>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</si>
  <si>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</si>
  <si>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</si>
  <si>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</si>
  <si>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東金市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</si>
  <si>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</si>
  <si>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</si>
  <si>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</si>
  <si>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</si>
  <si>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</si>
  <si>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</si>
  <si>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</si>
  <si>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</si>
  <si>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</si>
  <si>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</si>
  <si>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</si>
  <si>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</si>
  <si>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</si>
  <si>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</si>
  <si>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</si>
  <si>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</si>
  <si>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</si>
  <si>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処理施設の老朽化が甚だしく、修繕での対応が困難な機械類が多くなっているため、ストックマネジメント計画に基づき計画的な更新を行う。
　また、施設の更新費用を抑制するため、処理場4ヶ所のうち、2ヶ所を公共下水道に接続し、その後、1ヶ所を接続する予定である。残る1ヶ所は老朽化状況等に応じて修繕等を実施する。</t>
    <rPh sb="1" eb="3">
      <t>ショリ</t>
    </rPh>
    <rPh sb="3" eb="5">
      <t>シセツ</t>
    </rPh>
    <rPh sb="6" eb="9">
      <t>ロウキュウカ</t>
    </rPh>
    <rPh sb="10" eb="11">
      <t>ハナハ</t>
    </rPh>
    <rPh sb="15" eb="17">
      <t>シュウゼン</t>
    </rPh>
    <rPh sb="19" eb="21">
      <t>タイオウ</t>
    </rPh>
    <rPh sb="22" eb="24">
      <t>コンナン</t>
    </rPh>
    <rPh sb="25" eb="28">
      <t>キカイルイ</t>
    </rPh>
    <rPh sb="29" eb="30">
      <t>オオ</t>
    </rPh>
    <rPh sb="49" eb="51">
      <t>ケイカク</t>
    </rPh>
    <rPh sb="52" eb="53">
      <t>モト</t>
    </rPh>
    <rPh sb="55" eb="58">
      <t>ケイカクテキ</t>
    </rPh>
    <rPh sb="59" eb="61">
      <t>コウシン</t>
    </rPh>
    <rPh sb="62" eb="63">
      <t>オコナ</t>
    </rPh>
    <rPh sb="70" eb="72">
      <t>シセツ</t>
    </rPh>
    <rPh sb="73" eb="75">
      <t>コウシン</t>
    </rPh>
    <rPh sb="75" eb="77">
      <t>ヒヨウ</t>
    </rPh>
    <rPh sb="78" eb="80">
      <t>ヨクセイ</t>
    </rPh>
    <rPh sb="85" eb="87">
      <t>ショリ</t>
    </rPh>
    <rPh sb="87" eb="88">
      <t>バ</t>
    </rPh>
    <rPh sb="97" eb="98">
      <t>ショ</t>
    </rPh>
    <rPh sb="99" eb="101">
      <t>コウキョウ</t>
    </rPh>
    <rPh sb="101" eb="104">
      <t>ゲスイドウ</t>
    </rPh>
    <rPh sb="105" eb="107">
      <t>セツゾク</t>
    </rPh>
    <rPh sb="111" eb="112">
      <t>アト</t>
    </rPh>
    <rPh sb="115" eb="116">
      <t>ショ</t>
    </rPh>
    <rPh sb="117" eb="119">
      <t>セツゾク</t>
    </rPh>
    <rPh sb="121" eb="123">
      <t>ヨテイ</t>
    </rPh>
    <rPh sb="127" eb="128">
      <t>ノコ</t>
    </rPh>
    <rPh sb="131" eb="132">
      <t>ショ</t>
    </rPh>
    <rPh sb="133" eb="136">
      <t>ロウキュウカ</t>
    </rPh>
    <rPh sb="136" eb="138">
      <t>ジョウキョウ</t>
    </rPh>
    <rPh sb="138" eb="139">
      <t>トウ</t>
    </rPh>
    <rPh sb="140" eb="141">
      <t>オウ</t>
    </rPh>
    <rPh sb="143" eb="145">
      <t>シュウゼン</t>
    </rPh>
    <rPh sb="145" eb="146">
      <t>トウ</t>
    </rPh>
    <rPh sb="147" eb="149">
      <t>ジッシ</t>
    </rPh>
    <phoneticPr fontId="4"/>
  </si>
  <si>
    <t>　当市では、維持管理費の一部を一般会計補助金により賄っており、良好な経営状態とは言いがたい。
　大規模な修繕が発生するごとに経費回収率が低下し汚水処理原価が増加するが、施設の老朽化が進み修繕工事の必要性が年々高まっていることから、今後もそのような傾向が続くことが想定される。
　対策としては、公共下水道施設との接続・統廃合を計画的に実施し、経過年数・規模・接続時期などを踏まえた効率的な実施による維持管理費のコスト縮減に務める。</t>
    <rPh sb="1" eb="2">
      <t>トウ</t>
    </rPh>
    <rPh sb="2" eb="3">
      <t>シ</t>
    </rPh>
    <rPh sb="6" eb="8">
      <t>イジ</t>
    </rPh>
    <rPh sb="8" eb="11">
      <t>カンリヒ</t>
    </rPh>
    <rPh sb="12" eb="14">
      <t>イチブ</t>
    </rPh>
    <rPh sb="15" eb="17">
      <t>イッパン</t>
    </rPh>
    <rPh sb="17" eb="19">
      <t>カイケイ</t>
    </rPh>
    <rPh sb="19" eb="22">
      <t>ホジョキン</t>
    </rPh>
    <rPh sb="25" eb="26">
      <t>マカナ</t>
    </rPh>
    <rPh sb="31" eb="33">
      <t>リョウコウ</t>
    </rPh>
    <rPh sb="34" eb="36">
      <t>ケイエイ</t>
    </rPh>
    <rPh sb="36" eb="38">
      <t>ジョウタイ</t>
    </rPh>
    <rPh sb="40" eb="41">
      <t>イ</t>
    </rPh>
    <rPh sb="68" eb="70">
      <t>テイカ</t>
    </rPh>
    <rPh sb="78" eb="80">
      <t>ゾウカ</t>
    </rPh>
    <rPh sb="93" eb="95">
      <t>シュウゼン</t>
    </rPh>
    <rPh sb="95" eb="97">
      <t>コウジ</t>
    </rPh>
    <rPh sb="98" eb="101">
      <t>ヒツヨウセイ</t>
    </rPh>
    <rPh sb="102" eb="104">
      <t>ネンネン</t>
    </rPh>
    <rPh sb="104" eb="105">
      <t>タカ</t>
    </rPh>
    <rPh sb="131" eb="133">
      <t>ソウテイ</t>
    </rPh>
    <rPh sb="139" eb="141">
      <t>タイサク</t>
    </rPh>
    <rPh sb="146" eb="151">
      <t>コウキョウゲスイドウ</t>
    </rPh>
    <rPh sb="151" eb="153">
      <t>シセツ</t>
    </rPh>
    <rPh sb="155" eb="157">
      <t>セツゾク</t>
    </rPh>
    <rPh sb="158" eb="161">
      <t>トウハイゴウ</t>
    </rPh>
    <rPh sb="162" eb="165">
      <t>ケイカクテキ</t>
    </rPh>
    <rPh sb="166" eb="168">
      <t>ジッシ</t>
    </rPh>
    <rPh sb="170" eb="172">
      <t>ケイカ</t>
    </rPh>
    <rPh sb="172" eb="174">
      <t>ネンスウ</t>
    </rPh>
    <rPh sb="175" eb="177">
      <t>キボ</t>
    </rPh>
    <rPh sb="178" eb="180">
      <t>セツゾク</t>
    </rPh>
    <rPh sb="180" eb="182">
      <t>ジキ</t>
    </rPh>
    <rPh sb="185" eb="186">
      <t>フ</t>
    </rPh>
    <rPh sb="189" eb="192">
      <t>コウリツテキ</t>
    </rPh>
    <rPh sb="193" eb="195">
      <t>ジッシ</t>
    </rPh>
    <rPh sb="198" eb="202">
      <t>イジカンリ</t>
    </rPh>
    <rPh sb="202" eb="203">
      <t>ヒ</t>
    </rPh>
    <rPh sb="207" eb="209">
      <t>シュクゲン</t>
    </rPh>
    <rPh sb="210" eb="211">
      <t>ツト</t>
    </rPh>
    <phoneticPr fontId="4"/>
  </si>
  <si>
    <t>①経常収支比率については、全国平均及び類似団体平均を上回っている。しかし、営業収益は人口減少等により伸び悩み、収益の多くを営業外収益の一般会計補助金に依存している状況である。費用面では、営業外費用の企業債利息は減少していくものの、物価の上昇によって維持管理費用は増加していくと見込まれる。このため、使用料収入の増加を図ることが必要である。
③流動比率については、全国平均及び類似団体平均を下回っている。また、農業集落排水整備当時の企業債償還が多く、保有している現金等では負債を賄えない状況であり、一般会計補助金で対応をしている状態である。
④企業債残高対事業規模比率については、企業債残高の全額に一般会計補助金を充てているため、0％となっている。
⑤経費回収率については、全国平均及び類似団体平均を上回っているものの適正な使用料収入が確保されているとは言えない。使用料収入の増加と経費の削減が課題である。
⑥汚水処理原価については、全国平均及び類似団体平均を下回っている。今後も同程度の数値で推移させたい。
⑦施設利用率については、全国平均及び類似団体平均を下回っている。能力的には余裕がある。
⑧水洗化率については、全国平均及び類似団体平均を下回っている。水洗化普及を推進する。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</si>
</sst>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2B57-4385-BA1A-9A665C1FBD53}"/>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0.25</c:v>
                </c:pt>
                <c:pt idx="3">
                  <c:v>0.05</c:v>
                </c:pt>
                <c:pt idx="4">
                  <c:v>0.03</c:v>
                </c:pt>
              </c:numCache>
            </c:numRef>
          </c:val>
          <c:smooth val="0"/>
          <c:extLst>
            <c:ext xmlns:c16="http://schemas.microsoft.com/office/drawing/2014/chart" uri="{C3380CC4-5D6E-409C-BE32-E72D297353CC}">
              <c16:uniqueId val="{00000001-2B57-4385-BA1A-9A665C1FBD53}"/>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126.85</c:v>
                </c:pt>
                <c:pt idx="3">
                  <c:v>130.35</c:v>
                </c:pt>
                <c:pt idx="4">
                  <c:v>134.93</c:v>
                </c:pt>
              </c:numCache>
            </c:numRef>
          </c:val>
          <c:extLst>
            <c:ext xmlns:c16="http://schemas.microsoft.com/office/drawing/2014/chart" uri="{C3380CC4-5D6E-409C-BE32-E72D297353CC}">
              <c16:uniqueId val="{00000000-B944-4B24-ADD2-0ED2CF2542EB}"/>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106.37</c:v>
                </c:pt>
                <c:pt idx="3">
                  <c:v>106.07</c:v>
                </c:pt>
                <c:pt idx="4">
                  <c:v>105.5</c:v>
                </c:pt>
              </c:numCache>
            </c:numRef>
          </c:val>
          <c:smooth val="0"/>
          <c:extLst>
            <c:ext xmlns:c16="http://schemas.microsoft.com/office/drawing/2014/chart" uri="{C3380CC4-5D6E-409C-BE32-E72D297353CC}">
              <c16:uniqueId val="{00000001-B944-4B24-ADD2-0ED2CF2542EB}"/>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3.59</c:v>
                </c:pt>
                <c:pt idx="3">
                  <c:v>7.17</c:v>
                </c:pt>
                <c:pt idx="4">
                  <c:v>10.41</c:v>
                </c:pt>
              </c:numCache>
            </c:numRef>
          </c:val>
          <c:extLst>
            <c:ext xmlns:c16="http://schemas.microsoft.com/office/drawing/2014/chart" uri="{C3380CC4-5D6E-409C-BE32-E72D297353CC}">
              <c16:uniqueId val="{00000000-507F-41C4-92EC-BDB35B9CEBC4}"/>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20.34</c:v>
                </c:pt>
                <c:pt idx="3">
                  <c:v>21.85</c:v>
                </c:pt>
                <c:pt idx="4">
                  <c:v>25.19</c:v>
                </c:pt>
              </c:numCache>
            </c:numRef>
          </c:val>
          <c:smooth val="0"/>
          <c:extLst>
            <c:ext xmlns:c16="http://schemas.microsoft.com/office/drawing/2014/chart" uri="{C3380CC4-5D6E-409C-BE32-E72D297353CC}">
              <c16:uniqueId val="{00000001-507F-41C4-92EC-BDB35B9CEBC4}"/>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2D49-4A6C-958B-A10145D819DA}"/>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2D49-4A6C-958B-A10145D819DA}"/>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7FF2-40A7-88C3-0B7C5AA9779F}"/>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139.02000000000001</c:v>
                </c:pt>
                <c:pt idx="3">
                  <c:v>132.04</c:v>
                </c:pt>
                <c:pt idx="4">
                  <c:v>145.43</c:v>
                </c:pt>
              </c:numCache>
            </c:numRef>
          </c:val>
          <c:smooth val="0"/>
          <c:extLst>
            <c:ext xmlns:c16="http://schemas.microsoft.com/office/drawing/2014/chart" uri="{C3380CC4-5D6E-409C-BE32-E72D297353CC}">
              <c16:uniqueId val="{00000001-7FF2-40A7-88C3-0B7C5AA9779F}"/>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19.86</c:v>
                </c:pt>
                <c:pt idx="3">
                  <c:v>22.96</c:v>
                </c:pt>
                <c:pt idx="4">
                  <c:v>23.2</c:v>
                </c:pt>
              </c:numCache>
            </c:numRef>
          </c:val>
          <c:extLst>
            <c:ext xmlns:c16="http://schemas.microsoft.com/office/drawing/2014/chart" uri="{C3380CC4-5D6E-409C-BE32-E72D297353CC}">
              <c16:uniqueId val="{00000000-341F-4715-B099-B6F15A72C532}"/>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29.13</c:v>
                </c:pt>
                <c:pt idx="3">
                  <c:v>35.69</c:v>
                </c:pt>
                <c:pt idx="4">
                  <c:v>38.4</c:v>
                </c:pt>
              </c:numCache>
            </c:numRef>
          </c:val>
          <c:smooth val="0"/>
          <c:extLst>
            <c:ext xmlns:c16="http://schemas.microsoft.com/office/drawing/2014/chart" uri="{C3380CC4-5D6E-409C-BE32-E72D297353CC}">
              <c16:uniqueId val="{00000001-341F-4715-B099-B6F15A72C532}"/>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2AC3-402F-9A7E-83B5BBA7B817}"/>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867.83</c:v>
                </c:pt>
                <c:pt idx="3">
                  <c:v>791.76</c:v>
                </c:pt>
                <c:pt idx="4">
                  <c:v>900.82</c:v>
                </c:pt>
              </c:numCache>
            </c:numRef>
          </c:val>
          <c:smooth val="0"/>
          <c:extLst>
            <c:ext xmlns:c16="http://schemas.microsoft.com/office/drawing/2014/chart" uri="{C3380CC4-5D6E-409C-BE32-E72D297353CC}">
              <c16:uniqueId val="{00000001-2AC3-402F-9A7E-83B5BBA7B817}"/>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63.92</c:v>
                </c:pt>
                <c:pt idx="3">
                  <c:v>60.31</c:v>
                </c:pt>
                <c:pt idx="4">
                  <c:v>62.72</c:v>
                </c:pt>
              </c:numCache>
            </c:numRef>
          </c:val>
          <c:extLst>
            <c:ext xmlns:c16="http://schemas.microsoft.com/office/drawing/2014/chart" uri="{C3380CC4-5D6E-409C-BE32-E72D297353CC}">
              <c16:uniqueId val="{00000000-3FA0-4A7A-90FB-74C6E39B6E2E}"/>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57.08</c:v>
                </c:pt>
                <c:pt idx="3">
                  <c:v>56.26</c:v>
                </c:pt>
                <c:pt idx="4">
                  <c:v>52.94</c:v>
                </c:pt>
              </c:numCache>
            </c:numRef>
          </c:val>
          <c:smooth val="0"/>
          <c:extLst>
            <c:ext xmlns:c16="http://schemas.microsoft.com/office/drawing/2014/chart" uri="{C3380CC4-5D6E-409C-BE32-E72D297353CC}">
              <c16:uniqueId val="{00000001-3FA0-4A7A-90FB-74C6E39B6E2E}"/>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215.51</c:v>
                </c:pt>
                <c:pt idx="3">
                  <c:v>229.46</c:v>
                </c:pt>
                <c:pt idx="4">
                  <c:v>223.16</c:v>
                </c:pt>
              </c:numCache>
            </c:numRef>
          </c:val>
          <c:extLst>
            <c:ext xmlns:c16="http://schemas.microsoft.com/office/drawing/2014/chart" uri="{C3380CC4-5D6E-409C-BE32-E72D297353CC}">
              <c16:uniqueId val="{00000000-8314-4F29-AFE3-8EA86359BE7C}"/>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274.99</c:v>
                </c:pt>
                <c:pt idx="3">
                  <c:v>282.08999999999997</c:v>
                </c:pt>
                <c:pt idx="4">
                  <c:v>303.27999999999997</c:v>
                </c:pt>
              </c:numCache>
            </c:numRef>
          </c:val>
          <c:smooth val="0"/>
          <c:extLst>
            <c:ext xmlns:c16="http://schemas.microsoft.com/office/drawing/2014/chart" uri="{C3380CC4-5D6E-409C-BE32-E72D297353CC}">
              <c16:uniqueId val="{00000001-8314-4F29-AFE3-8EA86359BE7C}"/>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48.11</c:v>
                </c:pt>
                <c:pt idx="3">
                  <c:v>46.37</c:v>
                </c:pt>
                <c:pt idx="4">
                  <c:v>40.479999999999997</c:v>
                </c:pt>
              </c:numCache>
            </c:numRef>
          </c:val>
          <c:extLst>
            <c:ext xmlns:c16="http://schemas.microsoft.com/office/drawing/2014/chart" uri="{C3380CC4-5D6E-409C-BE32-E72D297353CC}">
              <c16:uniqueId val="{00000000-8C52-4AE7-8110-2618B1437476}"/>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54.83</c:v>
                </c:pt>
                <c:pt idx="3">
                  <c:v>66.53</c:v>
                </c:pt>
                <c:pt idx="4">
                  <c:v>52.35</c:v>
                </c:pt>
              </c:numCache>
            </c:numRef>
          </c:val>
          <c:smooth val="0"/>
          <c:extLst>
            <c:ext xmlns:c16="http://schemas.microsoft.com/office/drawing/2014/chart" uri="{C3380CC4-5D6E-409C-BE32-E72D297353CC}">
              <c16:uniqueId val="{00000001-8C52-4AE7-8110-2618B1437476}"/>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80.73</c:v>
                </c:pt>
                <c:pt idx="3">
                  <c:v>82.02</c:v>
                </c:pt>
                <c:pt idx="4">
                  <c:v>84.07</c:v>
                </c:pt>
              </c:numCache>
            </c:numRef>
          </c:val>
          <c:extLst>
            <c:ext xmlns:c16="http://schemas.microsoft.com/office/drawing/2014/chart" uri="{C3380CC4-5D6E-409C-BE32-E72D297353CC}">
              <c16:uniqueId val="{00000000-5194-4636-960E-8B83EC74721B}"/>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84.7</c:v>
                </c:pt>
                <c:pt idx="3">
                  <c:v>84.67</c:v>
                </c:pt>
                <c:pt idx="4">
                  <c:v>84.39</c:v>
                </c:pt>
              </c:numCache>
            </c:numRef>
          </c:val>
          <c:smooth val="0"/>
          <c:extLst>
            <c:ext xmlns:c16="http://schemas.microsoft.com/office/drawing/2014/chart" uri="{C3380CC4-5D6E-409C-BE32-E72D297353CC}">
              <c16:uniqueId val="{00000001-5194-4636-960E-8B83EC74721B}"/>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【103.61】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【133.62】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【36.94】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【273.68】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zoomScaleSheetLayoutView="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千葉県　東金市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75" t="s">
        <v>9</v>
      </c>
      <c r="BM7" s="76"/>
      <c r="BN7" s="76"/>
      <c r="BO7" s="76"/>
      <c r="BP7" s="76"/>
      <c r="BQ7" s="76"/>
      <c r="BR7" s="76"/>
      <c r="BS7" s="76"/>
      <c r="BT7" s="76"/>
      <c r="BU7" s="76"/>
      <c r="BV7" s="76"/>
      <c r="BW7" s="76"/>
      <c r="BX7" s="76"/>
      <c r="BY7" s="77"/>
    </row>
    <row r="8" spans="1:78" ht="18.75" customHeight="1" x14ac:dyDescent="0.15">
      <c r="A8" s="2"/>
      <c r="B8" s="71" t="str">
        <f>データ!I6</f>
        <v>法適用</v>
      </c>
      <c r="C8" s="71"/>
      <c r="D8" s="71"/>
      <c r="E8" s="71"/>
      <c r="F8" s="71"/>
      <c r="G8" s="71"/>
      <c r="H8" s="71"/>
      <c r="I8" s="71" t="str">
        <f>データ!J6</f>
        <v>下水道事業</v>
      </c>
      <c r="J8" s="71"/>
      <c r="K8" s="71"/>
      <c r="L8" s="71"/>
      <c r="M8" s="71"/>
      <c r="N8" s="71"/>
      <c r="O8" s="71"/>
      <c r="P8" s="71" t="str">
        <f>データ!K6</f>
        <v>農業集落排水</v>
      </c>
      <c r="Q8" s="71"/>
      <c r="R8" s="71"/>
      <c r="S8" s="71"/>
      <c r="T8" s="71"/>
      <c r="U8" s="71"/>
      <c r="V8" s="71"/>
      <c r="W8" s="71" t="str">
        <f>データ!L6</f>
        <v>F2</v>
      </c>
      <c r="X8" s="71"/>
      <c r="Y8" s="71"/>
      <c r="Z8" s="71"/>
      <c r="AA8" s="71"/>
      <c r="AB8" s="71"/>
      <c r="AC8" s="71"/>
      <c r="AD8" s="72" t="str">
        <f>データ!$M$6</f>
        <v>非設置</v>
      </c>
      <c r="AE8" s="72"/>
      <c r="AF8" s="72"/>
      <c r="AG8" s="72"/>
      <c r="AH8" s="72"/>
      <c r="AI8" s="72"/>
      <c r="AJ8" s="72"/>
      <c r="AK8" s="3"/>
      <c r="AL8" s="45">
        <f>データ!S6</f>
        <v>57268</v>
      </c>
      <c r="AM8" s="45"/>
      <c r="AN8" s="45"/>
      <c r="AO8" s="45"/>
      <c r="AP8" s="45"/>
      <c r="AQ8" s="45"/>
      <c r="AR8" s="45"/>
      <c r="AS8" s="45"/>
      <c r="AT8" s="46">
        <f>データ!T6</f>
        <v>89.12</v>
      </c>
      <c r="AU8" s="46"/>
      <c r="AV8" s="46"/>
      <c r="AW8" s="46"/>
      <c r="AX8" s="46"/>
      <c r="AY8" s="46"/>
      <c r="AZ8" s="46"/>
      <c r="BA8" s="46"/>
      <c r="BB8" s="46">
        <f>データ!U6</f>
        <v>642.59</v>
      </c>
      <c r="BC8" s="46"/>
      <c r="BD8" s="46"/>
      <c r="BE8" s="46"/>
      <c r="BF8" s="46"/>
      <c r="BG8" s="46"/>
      <c r="BH8" s="46"/>
      <c r="BI8" s="46"/>
      <c r="BJ8" s="3"/>
      <c r="BK8" s="3"/>
      <c r="BL8" s="67" t="s">
        <v>10</v>
      </c>
      <c r="BM8" s="68"/>
      <c r="BN8" s="69" t="s">
        <v>11</v>
      </c>
      <c r="BO8" s="69"/>
      <c r="BP8" s="69"/>
      <c r="BQ8" s="69"/>
      <c r="BR8" s="69"/>
      <c r="BS8" s="69"/>
      <c r="BT8" s="69"/>
      <c r="BU8" s="69"/>
      <c r="BV8" s="69"/>
      <c r="BW8" s="69"/>
      <c r="BX8" s="69"/>
      <c r="BY8" s="70"/>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f>データ!O6</f>
        <v>70.239999999999995</v>
      </c>
      <c r="J10" s="46"/>
      <c r="K10" s="46"/>
      <c r="L10" s="46"/>
      <c r="M10" s="46"/>
      <c r="N10" s="46"/>
      <c r="O10" s="46"/>
      <c r="P10" s="46">
        <f>データ!P6</f>
        <v>6.98</v>
      </c>
      <c r="Q10" s="46"/>
      <c r="R10" s="46"/>
      <c r="S10" s="46"/>
      <c r="T10" s="46"/>
      <c r="U10" s="46"/>
      <c r="V10" s="46"/>
      <c r="W10" s="46">
        <f>データ!Q6</f>
        <v>83.19</v>
      </c>
      <c r="X10" s="46"/>
      <c r="Y10" s="46"/>
      <c r="Z10" s="46"/>
      <c r="AA10" s="46"/>
      <c r="AB10" s="46"/>
      <c r="AC10" s="46"/>
      <c r="AD10" s="45">
        <f>データ!R6</f>
        <v>2714</v>
      </c>
      <c r="AE10" s="45"/>
      <c r="AF10" s="45"/>
      <c r="AG10" s="45"/>
      <c r="AH10" s="45"/>
      <c r="AI10" s="45"/>
      <c r="AJ10" s="45"/>
      <c r="AK10" s="2"/>
      <c r="AL10" s="45">
        <f>データ!V6</f>
        <v>3968</v>
      </c>
      <c r="AM10" s="45"/>
      <c r="AN10" s="45"/>
      <c r="AO10" s="45"/>
      <c r="AP10" s="45"/>
      <c r="AQ10" s="45"/>
      <c r="AR10" s="45"/>
      <c r="AS10" s="45"/>
      <c r="AT10" s="46">
        <f>データ!W6</f>
        <v>2.34</v>
      </c>
      <c r="AU10" s="46"/>
      <c r="AV10" s="46"/>
      <c r="AW10" s="46"/>
      <c r="AX10" s="46"/>
      <c r="AY10" s="46"/>
      <c r="AZ10" s="46"/>
      <c r="BA10" s="46"/>
      <c r="BB10" s="46">
        <f>データ!X6</f>
        <v>1695.73</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116</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114</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115</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【103.61】</v>
      </c>
      <c r="F85" s="12" t="str">
        <f>データ!AT6</f>
        <v>【133.62】</v>
      </c>
      <c r="G85" s="12" t="str">
        <f>データ!BE6</f>
        <v>【36.94】</v>
      </c>
      <c r="H85" s="12" t="str">
        <f>データ!BP6</f>
        <v>【809.19】</v>
      </c>
      <c r="I85" s="12" t="str">
        <f>データ!CA6</f>
        <v>【57.02】</v>
      </c>
      <c r="J85" s="12" t="str">
        <f>データ!CL6</f>
        <v>【273.68】</v>
      </c>
      <c r="K85" s="12" t="str">
        <f>データ!CW6</f>
        <v>【52.55】</v>
      </c>
      <c r="L85" s="12" t="str">
        <f>データ!DH6</f>
        <v>【87.30】</v>
      </c>
      <c r="M85" s="12" t="str">
        <f>データ!DS6</f>
        <v>【27.11】</v>
      </c>
      <c r="N85" s="12" t="str">
        <f>データ!ED6</f>
        <v>【0.00】</v>
      </c>
      <c r="O85" s="12" t="str">
        <f>データ!EO6</f>
        <v>【0.02】</v>
      </c>
    </row>
  </sheetData>
  <sheetProtection algorithmName="SHA-512" hashValue="w3gRtCkoVksUhapH4DlPvdpKB+je2p+wlZU1W+96WW6kEj99ePCdYqRSlfupD/KcacW4TGsDe4AvrNGSy9YQmw==" saltValue="S+C6U96bk3bB+OIqxDXwx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9" t="s">
        <v>52</v>
      </c>
      <c r="I3" s="80"/>
      <c r="J3" s="80"/>
      <c r="K3" s="80"/>
      <c r="L3" s="80"/>
      <c r="M3" s="80"/>
      <c r="N3" s="80"/>
      <c r="O3" s="80"/>
      <c r="P3" s="80"/>
      <c r="Q3" s="80"/>
      <c r="R3" s="80"/>
      <c r="S3" s="80"/>
      <c r="T3" s="80"/>
      <c r="U3" s="80"/>
      <c r="V3" s="80"/>
      <c r="W3" s="80"/>
      <c r="X3" s="81"/>
      <c r="Y3" s="85" t="s">
        <v>53</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54</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15">
      <c r="A4" s="14" t="s">
        <v>55</v>
      </c>
      <c r="B4" s="16"/>
      <c r="C4" s="16"/>
      <c r="D4" s="16"/>
      <c r="E4" s="16"/>
      <c r="F4" s="16"/>
      <c r="G4" s="16"/>
      <c r="H4" s="82"/>
      <c r="I4" s="83"/>
      <c r="J4" s="83"/>
      <c r="K4" s="83"/>
      <c r="L4" s="83"/>
      <c r="M4" s="83"/>
      <c r="N4" s="83"/>
      <c r="O4" s="83"/>
      <c r="P4" s="83"/>
      <c r="Q4" s="83"/>
      <c r="R4" s="83"/>
      <c r="S4" s="83"/>
      <c r="T4" s="83"/>
      <c r="U4" s="83"/>
      <c r="V4" s="83"/>
      <c r="W4" s="83"/>
      <c r="X4" s="84"/>
      <c r="Y4" s="78" t="s">
        <v>56</v>
      </c>
      <c r="Z4" s="78"/>
      <c r="AA4" s="78"/>
      <c r="AB4" s="78"/>
      <c r="AC4" s="78"/>
      <c r="AD4" s="78"/>
      <c r="AE4" s="78"/>
      <c r="AF4" s="78"/>
      <c r="AG4" s="78"/>
      <c r="AH4" s="78"/>
      <c r="AI4" s="78"/>
      <c r="AJ4" s="78" t="s">
        <v>57</v>
      </c>
      <c r="AK4" s="78"/>
      <c r="AL4" s="78"/>
      <c r="AM4" s="78"/>
      <c r="AN4" s="78"/>
      <c r="AO4" s="78"/>
      <c r="AP4" s="78"/>
      <c r="AQ4" s="78"/>
      <c r="AR4" s="78"/>
      <c r="AS4" s="78"/>
      <c r="AT4" s="78"/>
      <c r="AU4" s="78" t="s">
        <v>58</v>
      </c>
      <c r="AV4" s="78"/>
      <c r="AW4" s="78"/>
      <c r="AX4" s="78"/>
      <c r="AY4" s="78"/>
      <c r="AZ4" s="78"/>
      <c r="BA4" s="78"/>
      <c r="BB4" s="78"/>
      <c r="BC4" s="78"/>
      <c r="BD4" s="78"/>
      <c r="BE4" s="78"/>
      <c r="BF4" s="78" t="s">
        <v>59</v>
      </c>
      <c r="BG4" s="78"/>
      <c r="BH4" s="78"/>
      <c r="BI4" s="78"/>
      <c r="BJ4" s="78"/>
      <c r="BK4" s="78"/>
      <c r="BL4" s="78"/>
      <c r="BM4" s="78"/>
      <c r="BN4" s="78"/>
      <c r="BO4" s="78"/>
      <c r="BP4" s="78"/>
      <c r="BQ4" s="78" t="s">
        <v>60</v>
      </c>
      <c r="BR4" s="78"/>
      <c r="BS4" s="78"/>
      <c r="BT4" s="78"/>
      <c r="BU4" s="78"/>
      <c r="BV4" s="78"/>
      <c r="BW4" s="78"/>
      <c r="BX4" s="78"/>
      <c r="BY4" s="78"/>
      <c r="BZ4" s="78"/>
      <c r="CA4" s="78"/>
      <c r="CB4" s="78" t="s">
        <v>61</v>
      </c>
      <c r="CC4" s="78"/>
      <c r="CD4" s="78"/>
      <c r="CE4" s="78"/>
      <c r="CF4" s="78"/>
      <c r="CG4" s="78"/>
      <c r="CH4" s="78"/>
      <c r="CI4" s="78"/>
      <c r="CJ4" s="78"/>
      <c r="CK4" s="78"/>
      <c r="CL4" s="78"/>
      <c r="CM4" s="78" t="s">
        <v>62</v>
      </c>
      <c r="CN4" s="78"/>
      <c r="CO4" s="78"/>
      <c r="CP4" s="78"/>
      <c r="CQ4" s="78"/>
      <c r="CR4" s="78"/>
      <c r="CS4" s="78"/>
      <c r="CT4" s="78"/>
      <c r="CU4" s="78"/>
      <c r="CV4" s="78"/>
      <c r="CW4" s="78"/>
      <c r="CX4" s="78" t="s">
        <v>63</v>
      </c>
      <c r="CY4" s="78"/>
      <c r="CZ4" s="78"/>
      <c r="DA4" s="78"/>
      <c r="DB4" s="78"/>
      <c r="DC4" s="78"/>
      <c r="DD4" s="78"/>
      <c r="DE4" s="78"/>
      <c r="DF4" s="78"/>
      <c r="DG4" s="78"/>
      <c r="DH4" s="78"/>
      <c r="DI4" s="78" t="s">
        <v>64</v>
      </c>
      <c r="DJ4" s="78"/>
      <c r="DK4" s="78"/>
      <c r="DL4" s="78"/>
      <c r="DM4" s="78"/>
      <c r="DN4" s="78"/>
      <c r="DO4" s="78"/>
      <c r="DP4" s="78"/>
      <c r="DQ4" s="78"/>
      <c r="DR4" s="78"/>
      <c r="DS4" s="78"/>
      <c r="DT4" s="78" t="s">
        <v>65</v>
      </c>
      <c r="DU4" s="78"/>
      <c r="DV4" s="78"/>
      <c r="DW4" s="78"/>
      <c r="DX4" s="78"/>
      <c r="DY4" s="78"/>
      <c r="DZ4" s="78"/>
      <c r="EA4" s="78"/>
      <c r="EB4" s="78"/>
      <c r="EC4" s="78"/>
      <c r="ED4" s="78"/>
      <c r="EE4" s="78" t="s">
        <v>66</v>
      </c>
      <c r="EF4" s="78"/>
      <c r="EG4" s="78"/>
      <c r="EH4" s="78"/>
      <c r="EI4" s="78"/>
      <c r="EJ4" s="78"/>
      <c r="EK4" s="78"/>
      <c r="EL4" s="78"/>
      <c r="EM4" s="78"/>
      <c r="EN4" s="78"/>
      <c r="EO4" s="78"/>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122131</v>
      </c>
      <c r="D6" s="19">
        <f t="shared" si="3"/>
        <v>46</v>
      </c>
      <c r="E6" s="19">
        <f t="shared" si="3"/>
        <v>17</v>
      </c>
      <c r="F6" s="19">
        <f t="shared" si="3"/>
        <v>5</v>
      </c>
      <c r="G6" s="19">
        <f t="shared" si="3"/>
        <v>0</v>
      </c>
      <c r="H6" s="19" t="str">
        <f t="shared" si="3"/>
        <v>千葉県　東金市</v>
      </c>
      <c r="I6" s="19" t="str">
        <f t="shared" si="3"/>
        <v>法適用</v>
      </c>
      <c r="J6" s="19" t="str">
        <f t="shared" si="3"/>
        <v>下水道事業</v>
      </c>
      <c r="K6" s="19" t="str">
        <f t="shared" si="3"/>
        <v>農業集落排水</v>
      </c>
      <c r="L6" s="19" t="str">
        <f t="shared" si="3"/>
        <v>F2</v>
      </c>
      <c r="M6" s="19" t="str">
        <f t="shared" si="3"/>
        <v>非設置</v>
      </c>
      <c r="N6" s="20" t="str">
        <f t="shared" si="3"/>
        <v>-</v>
      </c>
      <c r="O6" s="20">
        <f t="shared" si="3"/>
        <v>70.239999999999995</v>
      </c>
      <c r="P6" s="20">
        <f t="shared" si="3"/>
        <v>6.98</v>
      </c>
      <c r="Q6" s="20">
        <f t="shared" si="3"/>
        <v>83.19</v>
      </c>
      <c r="R6" s="20">
        <f t="shared" si="3"/>
        <v>2714</v>
      </c>
      <c r="S6" s="20">
        <f t="shared" si="3"/>
        <v>57268</v>
      </c>
      <c r="T6" s="20">
        <f t="shared" si="3"/>
        <v>89.12</v>
      </c>
      <c r="U6" s="20">
        <f t="shared" si="3"/>
        <v>642.59</v>
      </c>
      <c r="V6" s="20">
        <f t="shared" si="3"/>
        <v>3968</v>
      </c>
      <c r="W6" s="20">
        <f t="shared" si="3"/>
        <v>2.34</v>
      </c>
      <c r="X6" s="20">
        <f t="shared" si="3"/>
        <v>1695.73</v>
      </c>
      <c r="Y6" s="21" t="str">
        <f>IF(Y7="",NA(),Y7)</f>
        <v>-</v>
      </c>
      <c r="Z6" s="21" t="str">
        <f t="shared" ref="Z6:AH6" si="4">IF(Z7="",NA(),Z7)</f>
        <v>-</v>
      </c>
      <c r="AA6" s="21">
        <f t="shared" si="4"/>
        <v>126.85</v>
      </c>
      <c r="AB6" s="21">
        <f t="shared" si="4"/>
        <v>130.35</v>
      </c>
      <c r="AC6" s="21">
        <f t="shared" si="4"/>
        <v>134.93</v>
      </c>
      <c r="AD6" s="21" t="str">
        <f t="shared" si="4"/>
        <v>-</v>
      </c>
      <c r="AE6" s="21" t="str">
        <f t="shared" si="4"/>
        <v>-</v>
      </c>
      <c r="AF6" s="21">
        <f t="shared" si="4"/>
        <v>106.37</v>
      </c>
      <c r="AG6" s="21">
        <f t="shared" si="4"/>
        <v>106.07</v>
      </c>
      <c r="AH6" s="21">
        <f t="shared" si="4"/>
        <v>105.5</v>
      </c>
      <c r="AI6" s="20" t="str">
        <f>IF(AI7="","",IF(AI7="-","【-】","【"&amp;SUBSTITUTE(TEXT(AI7,"#,##0.00"),"-","△")&amp;"】"))</f>
        <v>【103.61】</v>
      </c>
      <c r="AJ6" s="21" t="str">
        <f>IF(AJ7="",NA(),AJ7)</f>
        <v>-</v>
      </c>
      <c r="AK6" s="21" t="str">
        <f t="shared" ref="AK6:AS6" si="5">IF(AK7="",NA(),AK7)</f>
        <v>-</v>
      </c>
      <c r="AL6" s="20">
        <f t="shared" si="5"/>
        <v>0</v>
      </c>
      <c r="AM6" s="20">
        <f t="shared" si="5"/>
        <v>0</v>
      </c>
      <c r="AN6" s="20">
        <f t="shared" si="5"/>
        <v>0</v>
      </c>
      <c r="AO6" s="21" t="str">
        <f t="shared" si="5"/>
        <v>-</v>
      </c>
      <c r="AP6" s="21" t="str">
        <f t="shared" si="5"/>
        <v>-</v>
      </c>
      <c r="AQ6" s="21">
        <f t="shared" si="5"/>
        <v>139.02000000000001</v>
      </c>
      <c r="AR6" s="21">
        <f t="shared" si="5"/>
        <v>132.04</v>
      </c>
      <c r="AS6" s="21">
        <f t="shared" si="5"/>
        <v>145.43</v>
      </c>
      <c r="AT6" s="20" t="str">
        <f>IF(AT7="","",IF(AT7="-","【-】","【"&amp;SUBSTITUTE(TEXT(AT7,"#,##0.00"),"-","△")&amp;"】"))</f>
        <v>【133.62】</v>
      </c>
      <c r="AU6" s="21" t="str">
        <f>IF(AU7="",NA(),AU7)</f>
        <v>-</v>
      </c>
      <c r="AV6" s="21" t="str">
        <f t="shared" ref="AV6:BD6" si="6">IF(AV7="",NA(),AV7)</f>
        <v>-</v>
      </c>
      <c r="AW6" s="21">
        <f t="shared" si="6"/>
        <v>19.86</v>
      </c>
      <c r="AX6" s="21">
        <f t="shared" si="6"/>
        <v>22.96</v>
      </c>
      <c r="AY6" s="21">
        <f t="shared" si="6"/>
        <v>23.2</v>
      </c>
      <c r="AZ6" s="21" t="str">
        <f t="shared" si="6"/>
        <v>-</v>
      </c>
      <c r="BA6" s="21" t="str">
        <f t="shared" si="6"/>
        <v>-</v>
      </c>
      <c r="BB6" s="21">
        <f t="shared" si="6"/>
        <v>29.13</v>
      </c>
      <c r="BC6" s="21">
        <f t="shared" si="6"/>
        <v>35.69</v>
      </c>
      <c r="BD6" s="21">
        <f t="shared" si="6"/>
        <v>38.4</v>
      </c>
      <c r="BE6" s="20" t="str">
        <f>IF(BE7="","",IF(BE7="-","【-】","【"&amp;SUBSTITUTE(TEXT(BE7,"#,##0.00"),"-","△")&amp;"】"))</f>
        <v>【36.94】</v>
      </c>
      <c r="BF6" s="21" t="str">
        <f>IF(BF7="",NA(),BF7)</f>
        <v>-</v>
      </c>
      <c r="BG6" s="21" t="str">
        <f t="shared" ref="BG6:BO6" si="7">IF(BG7="",NA(),BG7)</f>
        <v>-</v>
      </c>
      <c r="BH6" s="20">
        <f t="shared" si="7"/>
        <v>0</v>
      </c>
      <c r="BI6" s="20">
        <f t="shared" si="7"/>
        <v>0</v>
      </c>
      <c r="BJ6" s="20">
        <f t="shared" si="7"/>
        <v>0</v>
      </c>
      <c r="BK6" s="21" t="str">
        <f t="shared" si="7"/>
        <v>-</v>
      </c>
      <c r="BL6" s="21" t="str">
        <f t="shared" si="7"/>
        <v>-</v>
      </c>
      <c r="BM6" s="21">
        <f t="shared" si="7"/>
        <v>867.83</v>
      </c>
      <c r="BN6" s="21">
        <f t="shared" si="7"/>
        <v>791.76</v>
      </c>
      <c r="BO6" s="21">
        <f t="shared" si="7"/>
        <v>900.82</v>
      </c>
      <c r="BP6" s="20" t="str">
        <f>IF(BP7="","",IF(BP7="-","【-】","【"&amp;SUBSTITUTE(TEXT(BP7,"#,##0.00"),"-","△")&amp;"】"))</f>
        <v>【809.19】</v>
      </c>
      <c r="BQ6" s="21" t="str">
        <f>IF(BQ7="",NA(),BQ7)</f>
        <v>-</v>
      </c>
      <c r="BR6" s="21" t="str">
        <f t="shared" ref="BR6:BZ6" si="8">IF(BR7="",NA(),BR7)</f>
        <v>-</v>
      </c>
      <c r="BS6" s="21">
        <f t="shared" si="8"/>
        <v>63.92</v>
      </c>
      <c r="BT6" s="21">
        <f t="shared" si="8"/>
        <v>60.31</v>
      </c>
      <c r="BU6" s="21">
        <f t="shared" si="8"/>
        <v>62.72</v>
      </c>
      <c r="BV6" s="21" t="str">
        <f t="shared" si="8"/>
        <v>-</v>
      </c>
      <c r="BW6" s="21" t="str">
        <f t="shared" si="8"/>
        <v>-</v>
      </c>
      <c r="BX6" s="21">
        <f t="shared" si="8"/>
        <v>57.08</v>
      </c>
      <c r="BY6" s="21">
        <f t="shared" si="8"/>
        <v>56.26</v>
      </c>
      <c r="BZ6" s="21">
        <f t="shared" si="8"/>
        <v>52.94</v>
      </c>
      <c r="CA6" s="20" t="str">
        <f>IF(CA7="","",IF(CA7="-","【-】","【"&amp;SUBSTITUTE(TEXT(CA7,"#,##0.00"),"-","△")&amp;"】"))</f>
        <v>【57.02】</v>
      </c>
      <c r="CB6" s="21" t="str">
        <f>IF(CB7="",NA(),CB7)</f>
        <v>-</v>
      </c>
      <c r="CC6" s="21" t="str">
        <f t="shared" ref="CC6:CK6" si="9">IF(CC7="",NA(),CC7)</f>
        <v>-</v>
      </c>
      <c r="CD6" s="21">
        <f t="shared" si="9"/>
        <v>215.51</v>
      </c>
      <c r="CE6" s="21">
        <f t="shared" si="9"/>
        <v>229.46</v>
      </c>
      <c r="CF6" s="21">
        <f t="shared" si="9"/>
        <v>223.16</v>
      </c>
      <c r="CG6" s="21" t="str">
        <f t="shared" si="9"/>
        <v>-</v>
      </c>
      <c r="CH6" s="21" t="str">
        <f t="shared" si="9"/>
        <v>-</v>
      </c>
      <c r="CI6" s="21">
        <f t="shared" si="9"/>
        <v>274.99</v>
      </c>
      <c r="CJ6" s="21">
        <f t="shared" si="9"/>
        <v>282.08999999999997</v>
      </c>
      <c r="CK6" s="21">
        <f t="shared" si="9"/>
        <v>303.27999999999997</v>
      </c>
      <c r="CL6" s="20" t="str">
        <f>IF(CL7="","",IF(CL7="-","【-】","【"&amp;SUBSTITUTE(TEXT(CL7,"#,##0.00"),"-","△")&amp;"】"))</f>
        <v>【273.68】</v>
      </c>
      <c r="CM6" s="21" t="str">
        <f>IF(CM7="",NA(),CM7)</f>
        <v>-</v>
      </c>
      <c r="CN6" s="21" t="str">
        <f t="shared" ref="CN6:CV6" si="10">IF(CN7="",NA(),CN7)</f>
        <v>-</v>
      </c>
      <c r="CO6" s="21">
        <f t="shared" si="10"/>
        <v>48.11</v>
      </c>
      <c r="CP6" s="21">
        <f t="shared" si="10"/>
        <v>46.37</v>
      </c>
      <c r="CQ6" s="21">
        <f t="shared" si="10"/>
        <v>40.479999999999997</v>
      </c>
      <c r="CR6" s="21" t="str">
        <f t="shared" si="10"/>
        <v>-</v>
      </c>
      <c r="CS6" s="21" t="str">
        <f t="shared" si="10"/>
        <v>-</v>
      </c>
      <c r="CT6" s="21">
        <f t="shared" si="10"/>
        <v>54.83</v>
      </c>
      <c r="CU6" s="21">
        <f t="shared" si="10"/>
        <v>66.53</v>
      </c>
      <c r="CV6" s="21">
        <f t="shared" si="10"/>
        <v>52.35</v>
      </c>
      <c r="CW6" s="20" t="str">
        <f>IF(CW7="","",IF(CW7="-","【-】","【"&amp;SUBSTITUTE(TEXT(CW7,"#,##0.00"),"-","△")&amp;"】"))</f>
        <v>【52.55】</v>
      </c>
      <c r="CX6" s="21" t="str">
        <f>IF(CX7="",NA(),CX7)</f>
        <v>-</v>
      </c>
      <c r="CY6" s="21" t="str">
        <f t="shared" ref="CY6:DG6" si="11">IF(CY7="",NA(),CY7)</f>
        <v>-</v>
      </c>
      <c r="CZ6" s="21">
        <f t="shared" si="11"/>
        <v>80.73</v>
      </c>
      <c r="DA6" s="21">
        <f t="shared" si="11"/>
        <v>82.02</v>
      </c>
      <c r="DB6" s="21">
        <f t="shared" si="11"/>
        <v>84.07</v>
      </c>
      <c r="DC6" s="21" t="str">
        <f t="shared" si="11"/>
        <v>-</v>
      </c>
      <c r="DD6" s="21" t="str">
        <f t="shared" si="11"/>
        <v>-</v>
      </c>
      <c r="DE6" s="21">
        <f t="shared" si="11"/>
        <v>84.7</v>
      </c>
      <c r="DF6" s="21">
        <f t="shared" si="11"/>
        <v>84.67</v>
      </c>
      <c r="DG6" s="21">
        <f t="shared" si="11"/>
        <v>84.39</v>
      </c>
      <c r="DH6" s="20" t="str">
        <f>IF(DH7="","",IF(DH7="-","【-】","【"&amp;SUBSTITUTE(TEXT(DH7,"#,##0.00"),"-","△")&amp;"】"))</f>
        <v>【87.30】</v>
      </c>
      <c r="DI6" s="21" t="str">
        <f>IF(DI7="",NA(),DI7)</f>
        <v>-</v>
      </c>
      <c r="DJ6" s="21" t="str">
        <f t="shared" ref="DJ6:DR6" si="12">IF(DJ7="",NA(),DJ7)</f>
        <v>-</v>
      </c>
      <c r="DK6" s="21">
        <f t="shared" si="12"/>
        <v>3.59</v>
      </c>
      <c r="DL6" s="21">
        <f t="shared" si="12"/>
        <v>7.17</v>
      </c>
      <c r="DM6" s="21">
        <f t="shared" si="12"/>
        <v>10.41</v>
      </c>
      <c r="DN6" s="21" t="str">
        <f t="shared" si="12"/>
        <v>-</v>
      </c>
      <c r="DO6" s="21" t="str">
        <f t="shared" si="12"/>
        <v>-</v>
      </c>
      <c r="DP6" s="21">
        <f t="shared" si="12"/>
        <v>20.34</v>
      </c>
      <c r="DQ6" s="21">
        <f t="shared" si="12"/>
        <v>21.85</v>
      </c>
      <c r="DR6" s="21">
        <f t="shared" si="12"/>
        <v>25.19</v>
      </c>
      <c r="DS6" s="20" t="str">
        <f>IF(DS7="","",IF(DS7="-","【-】","【"&amp;SUBSTITUTE(TEXT(DS7,"#,##0.00"),"-","△")&amp;"】"))</f>
        <v>【27.11】</v>
      </c>
      <c r="DT6" s="21" t="str">
        <f>IF(DT7="",NA(),DT7)</f>
        <v>-</v>
      </c>
      <c r="DU6" s="21" t="str">
        <f t="shared" ref="DU6:EC6" si="13">IF(DU7="",NA(),DU7)</f>
        <v>-</v>
      </c>
      <c r="DV6" s="20">
        <f t="shared" si="13"/>
        <v>0</v>
      </c>
      <c r="DW6" s="20">
        <f t="shared" si="13"/>
        <v>0</v>
      </c>
      <c r="DX6" s="20">
        <f t="shared" si="13"/>
        <v>0</v>
      </c>
      <c r="DY6" s="21" t="str">
        <f t="shared" si="13"/>
        <v>-</v>
      </c>
      <c r="DZ6" s="21" t="str">
        <f t="shared" si="13"/>
        <v>-</v>
      </c>
      <c r="EA6" s="20">
        <f t="shared" si="13"/>
        <v>0</v>
      </c>
      <c r="EB6" s="20">
        <f t="shared" si="13"/>
        <v>0</v>
      </c>
      <c r="EC6" s="20">
        <f t="shared" si="13"/>
        <v>0</v>
      </c>
      <c r="ED6" s="20" t="str">
        <f>IF(ED7="","",IF(ED7="-","【-】","【"&amp;SUBSTITUTE(TEXT(ED7,"#,##0.00"),"-","△")&amp;"】"))</f>
        <v>【0.00】</v>
      </c>
      <c r="EE6" s="21" t="str">
        <f>IF(EE7="",NA(),EE7)</f>
        <v>-</v>
      </c>
      <c r="EF6" s="21" t="str">
        <f t="shared" ref="EF6:EN6" si="14">IF(EF7="",NA(),EF7)</f>
        <v>-</v>
      </c>
      <c r="EG6" s="20">
        <f t="shared" si="14"/>
        <v>0</v>
      </c>
      <c r="EH6" s="20">
        <f t="shared" si="14"/>
        <v>0</v>
      </c>
      <c r="EI6" s="20">
        <f t="shared" si="14"/>
        <v>0</v>
      </c>
      <c r="EJ6" s="21" t="str">
        <f t="shared" si="14"/>
        <v>-</v>
      </c>
      <c r="EK6" s="21" t="str">
        <f t="shared" si="14"/>
        <v>-</v>
      </c>
      <c r="EL6" s="21">
        <f t="shared" si="14"/>
        <v>0.25</v>
      </c>
      <c r="EM6" s="21">
        <f t="shared" si="14"/>
        <v>0.05</v>
      </c>
      <c r="EN6" s="21">
        <f t="shared" si="14"/>
        <v>0.03</v>
      </c>
      <c r="EO6" s="20" t="str">
        <f>IF(EO7="","",IF(EO7="-","【-】","【"&amp;SUBSTITUTE(TEXT(EO7,"#,##0.00"),"-","△")&amp;"】"))</f>
        <v>【0.02】</v>
      </c>
    </row>
    <row r="7" spans="1:148" s="22" customFormat="1" x14ac:dyDescent="0.15">
      <c r="A7" s="14"/>
      <c r="B7" s="23">
        <v>2022</v>
      </c>
      <c r="C7" s="23">
        <v>122131</v>
      </c>
      <c r="D7" s="23">
        <v>46</v>
      </c>
      <c r="E7" s="23">
        <v>17</v>
      </c>
      <c r="F7" s="23">
        <v>5</v>
      </c>
      <c r="G7" s="23">
        <v>0</v>
      </c>
      <c r="H7" s="23" t="s">
        <v>96</v>
      </c>
      <c r="I7" s="23" t="s">
        <v>97</v>
      </c>
      <c r="J7" s="23" t="s">
        <v>98</v>
      </c>
      <c r="K7" s="23" t="s">
        <v>99</v>
      </c>
      <c r="L7" s="23" t="s">
        <v>100</v>
      </c>
      <c r="M7" s="23" t="s">
        <v>101</v>
      </c>
      <c r="N7" s="24" t="s">
        <v>102</v>
      </c>
      <c r="O7" s="24">
        <v>70.239999999999995</v>
      </c>
      <c r="P7" s="24">
        <v>6.98</v>
      </c>
      <c r="Q7" s="24">
        <v>83.19</v>
      </c>
      <c r="R7" s="24">
        <v>2714</v>
      </c>
      <c r="S7" s="24">
        <v>57268</v>
      </c>
      <c r="T7" s="24">
        <v>89.12</v>
      </c>
      <c r="U7" s="24">
        <v>642.59</v>
      </c>
      <c r="V7" s="24">
        <v>3968</v>
      </c>
      <c r="W7" s="24">
        <v>2.34</v>
      </c>
      <c r="X7" s="24">
        <v>1695.73</v>
      </c>
      <c r="Y7" s="24" t="s">
        <v>102</v>
      </c>
      <c r="Z7" s="24" t="s">
        <v>102</v>
      </c>
      <c r="AA7" s="24">
        <v>126.85</v>
      </c>
      <c r="AB7" s="24">
        <v>130.35</v>
      </c>
      <c r="AC7" s="24">
        <v>134.93</v>
      </c>
      <c r="AD7" s="24" t="s">
        <v>102</v>
      </c>
      <c r="AE7" s="24" t="s">
        <v>102</v>
      </c>
      <c r="AF7" s="24">
        <v>106.37</v>
      </c>
      <c r="AG7" s="24">
        <v>106.07</v>
      </c>
      <c r="AH7" s="24">
        <v>105.5</v>
      </c>
      <c r="AI7" s="24">
        <v>103.61</v>
      </c>
      <c r="AJ7" s="24" t="s">
        <v>102</v>
      </c>
      <c r="AK7" s="24" t="s">
        <v>102</v>
      </c>
      <c r="AL7" s="24">
        <v>0</v>
      </c>
      <c r="AM7" s="24">
        <v>0</v>
      </c>
      <c r="AN7" s="24">
        <v>0</v>
      </c>
      <c r="AO7" s="24" t="s">
        <v>102</v>
      </c>
      <c r="AP7" s="24" t="s">
        <v>102</v>
      </c>
      <c r="AQ7" s="24">
        <v>139.02000000000001</v>
      </c>
      <c r="AR7" s="24">
        <v>132.04</v>
      </c>
      <c r="AS7" s="24">
        <v>145.43</v>
      </c>
      <c r="AT7" s="24">
        <v>133.62</v>
      </c>
      <c r="AU7" s="24" t="s">
        <v>102</v>
      </c>
      <c r="AV7" s="24" t="s">
        <v>102</v>
      </c>
      <c r="AW7" s="24">
        <v>19.86</v>
      </c>
      <c r="AX7" s="24">
        <v>22.96</v>
      </c>
      <c r="AY7" s="24">
        <v>23.2</v>
      </c>
      <c r="AZ7" s="24" t="s">
        <v>102</v>
      </c>
      <c r="BA7" s="24" t="s">
        <v>102</v>
      </c>
      <c r="BB7" s="24">
        <v>29.13</v>
      </c>
      <c r="BC7" s="24">
        <v>35.69</v>
      </c>
      <c r="BD7" s="24">
        <v>38.4</v>
      </c>
      <c r="BE7" s="24">
        <v>36.94</v>
      </c>
      <c r="BF7" s="24" t="s">
        <v>102</v>
      </c>
      <c r="BG7" s="24" t="s">
        <v>102</v>
      </c>
      <c r="BH7" s="24">
        <v>0</v>
      </c>
      <c r="BI7" s="24">
        <v>0</v>
      </c>
      <c r="BJ7" s="24">
        <v>0</v>
      </c>
      <c r="BK7" s="24" t="s">
        <v>102</v>
      </c>
      <c r="BL7" s="24" t="s">
        <v>102</v>
      </c>
      <c r="BM7" s="24">
        <v>867.83</v>
      </c>
      <c r="BN7" s="24">
        <v>791.76</v>
      </c>
      <c r="BO7" s="24">
        <v>900.82</v>
      </c>
      <c r="BP7" s="24">
        <v>809.19</v>
      </c>
      <c r="BQ7" s="24" t="s">
        <v>102</v>
      </c>
      <c r="BR7" s="24" t="s">
        <v>102</v>
      </c>
      <c r="BS7" s="24">
        <v>63.92</v>
      </c>
      <c r="BT7" s="24">
        <v>60.31</v>
      </c>
      <c r="BU7" s="24">
        <v>62.72</v>
      </c>
      <c r="BV7" s="24" t="s">
        <v>102</v>
      </c>
      <c r="BW7" s="24" t="s">
        <v>102</v>
      </c>
      <c r="BX7" s="24">
        <v>57.08</v>
      </c>
      <c r="BY7" s="24">
        <v>56.26</v>
      </c>
      <c r="BZ7" s="24">
        <v>52.94</v>
      </c>
      <c r="CA7" s="24">
        <v>57.02</v>
      </c>
      <c r="CB7" s="24" t="s">
        <v>102</v>
      </c>
      <c r="CC7" s="24" t="s">
        <v>102</v>
      </c>
      <c r="CD7" s="24">
        <v>215.51</v>
      </c>
      <c r="CE7" s="24">
        <v>229.46</v>
      </c>
      <c r="CF7" s="24">
        <v>223.16</v>
      </c>
      <c r="CG7" s="24" t="s">
        <v>102</v>
      </c>
      <c r="CH7" s="24" t="s">
        <v>102</v>
      </c>
      <c r="CI7" s="24">
        <v>274.99</v>
      </c>
      <c r="CJ7" s="24">
        <v>282.08999999999997</v>
      </c>
      <c r="CK7" s="24">
        <v>303.27999999999997</v>
      </c>
      <c r="CL7" s="24">
        <v>273.68</v>
      </c>
      <c r="CM7" s="24" t="s">
        <v>102</v>
      </c>
      <c r="CN7" s="24" t="s">
        <v>102</v>
      </c>
      <c r="CO7" s="24">
        <v>48.11</v>
      </c>
      <c r="CP7" s="24">
        <v>46.37</v>
      </c>
      <c r="CQ7" s="24">
        <v>40.479999999999997</v>
      </c>
      <c r="CR7" s="24" t="s">
        <v>102</v>
      </c>
      <c r="CS7" s="24" t="s">
        <v>102</v>
      </c>
      <c r="CT7" s="24">
        <v>54.83</v>
      </c>
      <c r="CU7" s="24">
        <v>66.53</v>
      </c>
      <c r="CV7" s="24">
        <v>52.35</v>
      </c>
      <c r="CW7" s="24">
        <v>52.55</v>
      </c>
      <c r="CX7" s="24" t="s">
        <v>102</v>
      </c>
      <c r="CY7" s="24" t="s">
        <v>102</v>
      </c>
      <c r="CZ7" s="24">
        <v>80.73</v>
      </c>
      <c r="DA7" s="24">
        <v>82.02</v>
      </c>
      <c r="DB7" s="24">
        <v>84.07</v>
      </c>
      <c r="DC7" s="24" t="s">
        <v>102</v>
      </c>
      <c r="DD7" s="24" t="s">
        <v>102</v>
      </c>
      <c r="DE7" s="24">
        <v>84.7</v>
      </c>
      <c r="DF7" s="24">
        <v>84.67</v>
      </c>
      <c r="DG7" s="24">
        <v>84.39</v>
      </c>
      <c r="DH7" s="24">
        <v>87.3</v>
      </c>
      <c r="DI7" s="24" t="s">
        <v>102</v>
      </c>
      <c r="DJ7" s="24" t="s">
        <v>102</v>
      </c>
      <c r="DK7" s="24">
        <v>3.59</v>
      </c>
      <c r="DL7" s="24">
        <v>7.17</v>
      </c>
      <c r="DM7" s="24">
        <v>10.41</v>
      </c>
      <c r="DN7" s="24" t="s">
        <v>102</v>
      </c>
      <c r="DO7" s="24" t="s">
        <v>102</v>
      </c>
      <c r="DP7" s="24">
        <v>20.34</v>
      </c>
      <c r="DQ7" s="24">
        <v>21.85</v>
      </c>
      <c r="DR7" s="24">
        <v>25.19</v>
      </c>
      <c r="DS7" s="24">
        <v>27.11</v>
      </c>
      <c r="DT7" s="24" t="s">
        <v>102</v>
      </c>
      <c r="DU7" s="24" t="s">
        <v>102</v>
      </c>
      <c r="DV7" s="24">
        <v>0</v>
      </c>
      <c r="DW7" s="24">
        <v>0</v>
      </c>
      <c r="DX7" s="24">
        <v>0</v>
      </c>
      <c r="DY7" s="24" t="s">
        <v>102</v>
      </c>
      <c r="DZ7" s="24" t="s">
        <v>102</v>
      </c>
      <c r="EA7" s="24">
        <v>0</v>
      </c>
      <c r="EB7" s="24">
        <v>0</v>
      </c>
      <c r="EC7" s="24">
        <v>0</v>
      </c>
      <c r="ED7" s="24">
        <v>0</v>
      </c>
      <c r="EE7" s="24" t="s">
        <v>102</v>
      </c>
      <c r="EF7" s="24" t="s">
        <v>102</v>
      </c>
      <c r="EG7" s="24">
        <v>0</v>
      </c>
      <c r="EH7" s="24">
        <v>0</v>
      </c>
      <c r="EI7" s="24">
        <v>0</v>
      </c>
      <c r="EJ7" s="24" t="s">
        <v>102</v>
      </c>
      <c r="EK7" s="24" t="s">
        <v>102</v>
      </c>
      <c r="EL7" s="24">
        <v>0.25</v>
      </c>
      <c r="EM7" s="24">
        <v>0.05</v>
      </c>
      <c r="EN7" s="24">
        <v>0.03</v>
      </c>
      <c r="EO7" s="24">
        <v>0.02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111</v>
      </c>
      <c r="E13" t="s">
        <v>112</v>
      </c>
      <c r="F13" t="s">
        <v>111</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市川 早紀</cp:lastModifiedBy>
  <cp:lastPrinted>2024-02-27T07:16:33Z</cp:lastPrinted>
  <dcterms:created xsi:type="dcterms:W3CDTF">2023-12-12T01:01:10Z</dcterms:created>
  <dcterms:modified xsi:type="dcterms:W3CDTF">2024-02-27T07:16:37Z</dcterms:modified>
  <cp:category/>
</cp:coreProperties>
</file>